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mc:AlternateContent xmlns:mc="http://schemas.openxmlformats.org/markup-compatibility/2006">
    <mc:Choice Requires="x15">
      <x15ac:absPath xmlns:x15ac="http://schemas.microsoft.com/office/spreadsheetml/2010/11/ac" url="https://d.docs.live.net/57a5f5b2a07f6380/Formularios web/"/>
    </mc:Choice>
  </mc:AlternateContent>
  <xr:revisionPtr revIDLastSave="0" documentId="8_{C8E4670B-128B-44C3-BC31-CC4B41D4D936}" xr6:coauthVersionLast="37" xr6:coauthVersionMax="37" xr10:uidLastSave="{00000000-0000-0000-0000-000000000000}"/>
  <workbookProtection workbookPassword="A406" lockStructure="1"/>
  <bookViews>
    <workbookView xWindow="0" yWindow="0" windowWidth="18744" windowHeight="6372" activeTab="1" xr2:uid="{00000000-000D-0000-FFFF-FFFF00000000}"/>
  </bookViews>
  <sheets>
    <sheet name="Instrucciones" sheetId="8" r:id="rId1"/>
    <sheet name="Formulario" sheetId="9" r:id="rId2"/>
    <sheet name="BDD" sheetId="10" state="hidden" r:id="rId3"/>
    <sheet name="valida-ci" sheetId="11" state="hidden" r:id="rId4"/>
  </sheets>
  <externalReferences>
    <externalReference r:id="rId5"/>
  </externalReferences>
  <definedNames>
    <definedName name="_xlnm._FilterDatabase" localSheetId="1" hidden="1">Formulario!$K$1:$K$142</definedName>
    <definedName name="_xlnm.Print_Area" localSheetId="1">Formulario!$A$1:$J$142</definedName>
    <definedName name="op_1_07" localSheetId="3">[1]BDD!#REF!</definedName>
    <definedName name="op_1_07">BDD!$K$8:$N$8</definedName>
    <definedName name="op_1_18" localSheetId="3">[1]BDD!$K$13:$L$13</definedName>
    <definedName name="op_1_18">BDD!$K$19:$L$19</definedName>
    <definedName name="op_1_19" localSheetId="3">[1]BDD!$K$14:$O$14</definedName>
    <definedName name="op_1_19">BDD!$K$20:$O$20</definedName>
    <definedName name="op_1_20" localSheetId="3">[1]BDD!#REF!</definedName>
    <definedName name="op_1_20">BDD!$K$21:$L$21</definedName>
    <definedName name="op_1_21" localSheetId="3">[1]BDD!$K$15:$L$15</definedName>
    <definedName name="op_1_21">BDD!$K$22:$L$22</definedName>
    <definedName name="op_1_22" localSheetId="3">[1]BDD!$K$16:$P$16</definedName>
    <definedName name="op_1_22">BDD!$K$23:$P$23</definedName>
    <definedName name="op_1_25" localSheetId="3">[1]BDD!#REF!</definedName>
    <definedName name="op_1_25">BDD!$K$26:$L$26</definedName>
    <definedName name="op_1_26" localSheetId="3">[1]BDD!$K$18:$T$18</definedName>
    <definedName name="op_1_26">BDD!$K$27:$T$27</definedName>
    <definedName name="op_1_27">BDD!$K$28:$L$28</definedName>
    <definedName name="op_11_05">BDD!$K$34:$L$34</definedName>
    <definedName name="op_2_12">BDD!$K$47:$P$47</definedName>
    <definedName name="op_2_18" localSheetId="3">[1]BDD!#REF!</definedName>
    <definedName name="op_2_18">BDD!$K$53:$N$53</definedName>
    <definedName name="op_2_19" localSheetId="3">[1]BDD!#REF!</definedName>
    <definedName name="op_2_19">BDD!$K$54:$L$54</definedName>
    <definedName name="op_2_30">[1]BDD!$K$28:$N$28</definedName>
    <definedName name="op_3_18" localSheetId="3">[1]BDD!#REF!</definedName>
    <definedName name="op_3_18">BDD!$K$71:$L$71</definedName>
    <definedName name="op_3_22" localSheetId="3">[1]BDD!#REF!</definedName>
    <definedName name="op_3_22">BDD!$K$73:$P$73</definedName>
    <definedName name="op_3_26" localSheetId="3">[1]BDD!#REF!</definedName>
    <definedName name="op_3_26">BDD!$K$70:$T$70</definedName>
    <definedName name="op_41_01" localSheetId="3">[1]BDD!$K$40:$S$40</definedName>
    <definedName name="op_41_01">BDD!$K$74:$S$74</definedName>
    <definedName name="op_42_01" localSheetId="3">[1]BDD!#REF!</definedName>
    <definedName name="op_42_01">BDD!$K$87:$P$87</definedName>
    <definedName name="op_44_01" localSheetId="3">[1]BDD!$K$47:$T$47</definedName>
    <definedName name="op_44_01">BDD!$K$105:$T$105</definedName>
    <definedName name="op_52_01" localSheetId="3">[1]BDD!#REF!</definedName>
    <definedName name="op_52_01">BDD!$K$170:$N$170</definedName>
    <definedName name="op_52_04" localSheetId="3">[1]BDD!#REF!</definedName>
    <definedName name="op_52_04">BDD!$K$173:$N$173</definedName>
    <definedName name="op_52_05" localSheetId="3">[1]BDD!#REF!</definedName>
    <definedName name="op_52_05">BDD!$K$174:$L$174</definedName>
    <definedName name="op_53_02" localSheetId="3">[1]BDD!#REF!</definedName>
    <definedName name="op_53_02">BDD!$K$205:$L$205</definedName>
    <definedName name="op_53_04" localSheetId="3">[1]BDD!#REF!</definedName>
    <definedName name="op_53_04">BDD!$K$207:$O$207</definedName>
    <definedName name="op_53_06" localSheetId="3">[1]BDD!#REF!</definedName>
    <definedName name="op_53_06">BDD!$K$209:$L$209</definedName>
    <definedName name="op_53_08" localSheetId="3">[1]BDD!#REF!</definedName>
    <definedName name="op_53_08">BDD!$K$211:$O$211</definedName>
    <definedName name="op_54_02">BDD!$K$213:$L$213</definedName>
    <definedName name="op_54_04">BDD!$K$215:$O$215</definedName>
    <definedName name="op_54_06">BDD!$K$217:$L$217</definedName>
    <definedName name="op_54_08">BDD!$K$219:$O$219</definedName>
    <definedName name="op_57_a_01">BDD!$K$235:$P$235</definedName>
    <definedName name="op_57_a_04">BDD!$K$238:$P$238</definedName>
    <definedName name="op_57_a_07">BDD!$K$241:$P$241</definedName>
    <definedName name="op_6_01">BDD!$K$295:$N$295</definedName>
    <definedName name="op_6_04">BDD!$K$298:$L$298</definedName>
    <definedName name="op_61_01">BDD!$K$300:$Z$300</definedName>
    <definedName name="op_62_01">[1]BDD!$K$61:$P$61</definedName>
    <definedName name="op_62_07">[1]BDD!#REF!</definedName>
    <definedName name="op_7_04" localSheetId="3">[1]BDD!$K$69:$N$69</definedName>
    <definedName name="op_7_04">BDD!$K$307:$N$307</definedName>
    <definedName name="op_7_99">BDD!$K$312:$M$312</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3" i="10" l="1"/>
  <c r="D2" i="9"/>
  <c r="L1" i="11" l="1"/>
  <c r="L12" i="11"/>
  <c r="A13" i="11"/>
  <c r="A2" i="11"/>
  <c r="F2" i="11" l="1"/>
  <c r="F4" i="11" s="1"/>
  <c r="F5" i="11" s="1"/>
  <c r="H13" i="11"/>
  <c r="H15" i="11" s="1"/>
  <c r="H16" i="11" s="1"/>
  <c r="I2" i="11"/>
  <c r="I6" i="11" s="1"/>
  <c r="K2" i="11"/>
  <c r="G2" i="11"/>
  <c r="G6" i="11" s="1"/>
  <c r="C2" i="11"/>
  <c r="C6" i="11" s="1"/>
  <c r="J2" i="11"/>
  <c r="J4" i="11" s="1"/>
  <c r="J5" i="11" s="1"/>
  <c r="B2" i="11"/>
  <c r="B4" i="11" s="1"/>
  <c r="B5" i="11" s="1"/>
  <c r="I13" i="11"/>
  <c r="I17" i="11" s="1"/>
  <c r="D2" i="11"/>
  <c r="D4" i="11" s="1"/>
  <c r="D5" i="11" s="1"/>
  <c r="H2" i="11"/>
  <c r="H4" i="11" s="1"/>
  <c r="H5" i="11" s="1"/>
  <c r="C13" i="11"/>
  <c r="C17" i="11" s="1"/>
  <c r="G13" i="11"/>
  <c r="G17" i="11" s="1"/>
  <c r="K13" i="11"/>
  <c r="E13" i="11"/>
  <c r="E17" i="11" s="1"/>
  <c r="B13" i="11"/>
  <c r="B15" i="11" s="1"/>
  <c r="B16" i="11" s="1"/>
  <c r="F13" i="11"/>
  <c r="F15" i="11" s="1"/>
  <c r="F16" i="11" s="1"/>
  <c r="J13" i="11"/>
  <c r="J15" i="11" s="1"/>
  <c r="J16" i="11" s="1"/>
  <c r="E2" i="11"/>
  <c r="E6" i="11" s="1"/>
  <c r="D13" i="11"/>
  <c r="D15" i="11" s="1"/>
  <c r="D16" i="11" s="1"/>
  <c r="I103" i="9"/>
  <c r="I256" i="10"/>
  <c r="I115" i="10"/>
  <c r="H115" i="10"/>
  <c r="G115" i="10"/>
  <c r="A115" i="10"/>
  <c r="K6" i="11" l="1"/>
  <c r="K17" i="11"/>
  <c r="K5" i="11"/>
  <c r="K16" i="11"/>
  <c r="I188" i="10"/>
  <c r="I157" i="10"/>
  <c r="K18" i="11" l="1"/>
  <c r="K19" i="11" s="1"/>
  <c r="K20" i="11" s="1"/>
  <c r="K7" i="11"/>
  <c r="K8" i="11" s="1"/>
  <c r="K9" i="11" s="1"/>
  <c r="M9" i="11" s="1"/>
  <c r="L130" i="9"/>
  <c r="A130" i="9" s="1"/>
  <c r="K21" i="11" l="1"/>
  <c r="M20" i="11"/>
  <c r="K10" i="11"/>
  <c r="H8" i="10"/>
  <c r="D67" i="9" l="1"/>
  <c r="I312" i="10" l="1"/>
  <c r="I311" i="10"/>
  <c r="I310" i="10"/>
  <c r="I309" i="10"/>
  <c r="A141" i="9"/>
  <c r="A309" i="10"/>
  <c r="G309" i="10"/>
  <c r="H309" i="10"/>
  <c r="I132" i="10" l="1"/>
  <c r="I131" i="10"/>
  <c r="A132" i="10"/>
  <c r="A131" i="10"/>
  <c r="G131" i="10"/>
  <c r="G132" i="10"/>
  <c r="H131" i="10"/>
  <c r="H132" i="10"/>
  <c r="I130" i="10"/>
  <c r="A130" i="10"/>
  <c r="G130" i="10"/>
  <c r="H130" i="10"/>
  <c r="B67" i="9"/>
  <c r="A312" i="10" l="1"/>
  <c r="G312" i="10"/>
  <c r="H312" i="10"/>
  <c r="H133" i="9"/>
  <c r="H139" i="9"/>
  <c r="A311" i="10"/>
  <c r="A310" i="10"/>
  <c r="G311" i="10"/>
  <c r="H311" i="10"/>
  <c r="G310" i="10"/>
  <c r="H310" i="10"/>
  <c r="F139" i="9"/>
  <c r="I93" i="9" l="1"/>
  <c r="I112" i="9" s="1"/>
  <c r="I257" i="10"/>
  <c r="I255" i="10"/>
  <c r="I254" i="10"/>
  <c r="I253" i="10"/>
  <c r="I252" i="10"/>
  <c r="I251" i="10"/>
  <c r="I250" i="10"/>
  <c r="I249" i="10"/>
  <c r="I248" i="10"/>
  <c r="I247" i="10"/>
  <c r="I246" i="10"/>
  <c r="H257" i="10"/>
  <c r="G257" i="10"/>
  <c r="A257" i="10"/>
  <c r="H256" i="10"/>
  <c r="G256" i="10"/>
  <c r="A256" i="10"/>
  <c r="I67" i="9"/>
  <c r="G61" i="9"/>
  <c r="G67" i="9" s="1"/>
  <c r="I47" i="10"/>
  <c r="M67" i="9" l="1"/>
  <c r="I308" i="10"/>
  <c r="I307" i="10"/>
  <c r="I306" i="10"/>
  <c r="I305" i="10"/>
  <c r="I304" i="10"/>
  <c r="I303" i="10"/>
  <c r="I302" i="10"/>
  <c r="I301" i="10"/>
  <c r="I300" i="10"/>
  <c r="I299" i="10"/>
  <c r="I298" i="10"/>
  <c r="I297" i="10"/>
  <c r="I296" i="10"/>
  <c r="I295" i="10"/>
  <c r="I294" i="10"/>
  <c r="I293" i="10"/>
  <c r="I292" i="10"/>
  <c r="I291" i="10"/>
  <c r="I290" i="10"/>
  <c r="I289" i="10"/>
  <c r="I288" i="10"/>
  <c r="I287" i="10"/>
  <c r="I286" i="10"/>
  <c r="I285" i="10"/>
  <c r="I284" i="10"/>
  <c r="I283" i="10"/>
  <c r="I282" i="10"/>
  <c r="I281" i="10"/>
  <c r="I280" i="10"/>
  <c r="I279" i="10"/>
  <c r="I278" i="10"/>
  <c r="I277" i="10"/>
  <c r="I276" i="10"/>
  <c r="I275" i="10"/>
  <c r="I274" i="10"/>
  <c r="I273" i="10"/>
  <c r="I272" i="10"/>
  <c r="I271" i="10"/>
  <c r="I270" i="10"/>
  <c r="I269" i="10"/>
  <c r="I268" i="10"/>
  <c r="I267" i="10"/>
  <c r="I266" i="10"/>
  <c r="I265" i="10"/>
  <c r="I264" i="10"/>
  <c r="I263" i="10"/>
  <c r="I262" i="10"/>
  <c r="I261" i="10"/>
  <c r="I260" i="10"/>
  <c r="I259" i="10"/>
  <c r="I258" i="10"/>
  <c r="I245" i="10"/>
  <c r="I244" i="10"/>
  <c r="I243" i="10"/>
  <c r="I242" i="10"/>
  <c r="I241" i="10"/>
  <c r="I240" i="10"/>
  <c r="I239" i="10"/>
  <c r="I238" i="10"/>
  <c r="I237" i="10"/>
  <c r="I236" i="10"/>
  <c r="I235" i="10"/>
  <c r="I234" i="10"/>
  <c r="I233" i="10"/>
  <c r="I232" i="10"/>
  <c r="I231" i="10"/>
  <c r="I230" i="10"/>
  <c r="I229" i="10"/>
  <c r="I228" i="10"/>
  <c r="I227" i="10"/>
  <c r="I226" i="10"/>
  <c r="I225" i="10"/>
  <c r="I224" i="10"/>
  <c r="I223" i="10"/>
  <c r="I222" i="10"/>
  <c r="I221" i="10"/>
  <c r="I220" i="10"/>
  <c r="I219" i="10"/>
  <c r="I218" i="10"/>
  <c r="I217" i="10"/>
  <c r="I216" i="10"/>
  <c r="I215" i="10"/>
  <c r="I214" i="10"/>
  <c r="I213" i="10"/>
  <c r="I212" i="10"/>
  <c r="I211" i="10"/>
  <c r="I210" i="10"/>
  <c r="I209" i="10"/>
  <c r="I208" i="10"/>
  <c r="I207" i="10"/>
  <c r="I206" i="10"/>
  <c r="I205" i="10"/>
  <c r="I204" i="10"/>
  <c r="I203" i="10"/>
  <c r="I202" i="10"/>
  <c r="I201" i="10"/>
  <c r="I200" i="10"/>
  <c r="I199" i="10"/>
  <c r="I198" i="10"/>
  <c r="I197" i="10"/>
  <c r="I196" i="10"/>
  <c r="I195" i="10"/>
  <c r="I194" i="10"/>
  <c r="I193" i="10"/>
  <c r="I192" i="10"/>
  <c r="I191" i="10"/>
  <c r="I190" i="10"/>
  <c r="I189" i="10"/>
  <c r="I187" i="10"/>
  <c r="I186" i="10"/>
  <c r="I185" i="10"/>
  <c r="I184"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29" i="10"/>
  <c r="I128" i="10"/>
  <c r="I127" i="10"/>
  <c r="I126" i="10"/>
  <c r="I125" i="10"/>
  <c r="I124" i="10"/>
  <c r="I123" i="10"/>
  <c r="I122" i="10"/>
  <c r="I121" i="10"/>
  <c r="I120" i="10"/>
  <c r="I119" i="10"/>
  <c r="I118" i="10"/>
  <c r="I117" i="10"/>
  <c r="I116"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6" i="10"/>
  <c r="I45" i="10"/>
  <c r="I44" i="10"/>
  <c r="I43" i="10"/>
  <c r="I42" i="10"/>
  <c r="I41" i="10"/>
  <c r="I40" i="10"/>
  <c r="I39" i="10"/>
  <c r="I38" i="10"/>
  <c r="I37" i="10"/>
  <c r="I36" i="10"/>
  <c r="I35" i="10"/>
  <c r="I34" i="10"/>
  <c r="I33" i="10"/>
  <c r="I32" i="10"/>
  <c r="I31" i="10"/>
  <c r="I30" i="10"/>
  <c r="I29" i="10"/>
  <c r="I28" i="10"/>
  <c r="I27" i="10"/>
  <c r="I26" i="10"/>
  <c r="I25" i="10"/>
  <c r="I24" i="10"/>
  <c r="I22" i="10"/>
  <c r="I21" i="10"/>
  <c r="I20" i="10"/>
  <c r="I19" i="10"/>
  <c r="I18" i="10"/>
  <c r="I17" i="10"/>
  <c r="I16" i="10"/>
  <c r="I15" i="10"/>
  <c r="I14" i="10"/>
  <c r="I13" i="10"/>
  <c r="I12" i="10"/>
  <c r="I11" i="10"/>
  <c r="I10" i="10"/>
  <c r="I9" i="10"/>
  <c r="I8" i="10"/>
  <c r="I7" i="10"/>
  <c r="I6" i="10"/>
  <c r="I5" i="10"/>
  <c r="I4" i="10"/>
  <c r="I3" i="10"/>
  <c r="I2" i="10"/>
  <c r="H303" i="10" l="1"/>
  <c r="G303" i="10"/>
  <c r="H302" i="10"/>
  <c r="G302" i="10"/>
  <c r="H301" i="10"/>
  <c r="G301" i="10"/>
  <c r="H300" i="10"/>
  <c r="G300" i="10"/>
  <c r="H299" i="10"/>
  <c r="G299" i="10"/>
  <c r="H298" i="10"/>
  <c r="G298" i="10"/>
  <c r="H297" i="10"/>
  <c r="G297" i="10"/>
  <c r="H296" i="10"/>
  <c r="G296" i="10"/>
  <c r="H295" i="10"/>
  <c r="G295" i="10"/>
  <c r="A303" i="10"/>
  <c r="A302" i="10"/>
  <c r="A301" i="10"/>
  <c r="A300" i="10"/>
  <c r="A299" i="10"/>
  <c r="A298" i="10"/>
  <c r="A297" i="10"/>
  <c r="A296" i="10"/>
  <c r="A295" i="10"/>
  <c r="H258" i="10"/>
  <c r="G258" i="10"/>
  <c r="A258" i="10"/>
  <c r="H157" i="10"/>
  <c r="G157" i="10"/>
  <c r="A157" i="10"/>
  <c r="H308" i="10" l="1"/>
  <c r="G308" i="10"/>
  <c r="H307" i="10"/>
  <c r="G307" i="10"/>
  <c r="H306" i="10"/>
  <c r="G306" i="10"/>
  <c r="H305" i="10"/>
  <c r="G305" i="10"/>
  <c r="H304" i="10"/>
  <c r="G304" i="10"/>
  <c r="H294" i="10"/>
  <c r="G294" i="10"/>
  <c r="H293" i="10"/>
  <c r="G293" i="10"/>
  <c r="H292" i="10"/>
  <c r="G292" i="10"/>
  <c r="H291" i="10"/>
  <c r="G291" i="10"/>
  <c r="H290" i="10"/>
  <c r="G290" i="10"/>
  <c r="H289" i="10"/>
  <c r="G289" i="10"/>
  <c r="H288" i="10"/>
  <c r="G288" i="10"/>
  <c r="H287" i="10"/>
  <c r="G287" i="10"/>
  <c r="H286" i="10"/>
  <c r="G286" i="10"/>
  <c r="H285" i="10"/>
  <c r="G285" i="10"/>
  <c r="H284" i="10"/>
  <c r="G284" i="10"/>
  <c r="H283" i="10"/>
  <c r="G283" i="10"/>
  <c r="H282" i="10"/>
  <c r="G282" i="10"/>
  <c r="H281" i="10"/>
  <c r="G281" i="10"/>
  <c r="H280" i="10"/>
  <c r="G280" i="10"/>
  <c r="H279" i="10"/>
  <c r="G279" i="10"/>
  <c r="H278" i="10"/>
  <c r="G278" i="10"/>
  <c r="H277" i="10"/>
  <c r="G277" i="10"/>
  <c r="H276" i="10"/>
  <c r="G276" i="10"/>
  <c r="H275" i="10"/>
  <c r="G275" i="10"/>
  <c r="H274" i="10"/>
  <c r="G274" i="10"/>
  <c r="H273" i="10"/>
  <c r="G273" i="10"/>
  <c r="H272" i="10"/>
  <c r="G272" i="10"/>
  <c r="H271" i="10"/>
  <c r="G271" i="10"/>
  <c r="H270" i="10"/>
  <c r="G270" i="10"/>
  <c r="H269" i="10"/>
  <c r="G269" i="10"/>
  <c r="H268" i="10"/>
  <c r="G268" i="10"/>
  <c r="H267" i="10"/>
  <c r="G267" i="10"/>
  <c r="H266" i="10"/>
  <c r="G266" i="10"/>
  <c r="H265" i="10"/>
  <c r="G265" i="10"/>
  <c r="H264" i="10"/>
  <c r="G264" i="10"/>
  <c r="H263" i="10"/>
  <c r="G263" i="10"/>
  <c r="H262" i="10"/>
  <c r="G262" i="10"/>
  <c r="H261" i="10"/>
  <c r="G261" i="10"/>
  <c r="H260" i="10"/>
  <c r="G260" i="10"/>
  <c r="H259" i="10"/>
  <c r="G259" i="10"/>
  <c r="H255" i="10"/>
  <c r="G255" i="10"/>
  <c r="H254" i="10"/>
  <c r="G254" i="10"/>
  <c r="H253" i="10"/>
  <c r="G253" i="10"/>
  <c r="H252" i="10"/>
  <c r="G252" i="10"/>
  <c r="H251" i="10"/>
  <c r="G251" i="10"/>
  <c r="H250" i="10"/>
  <c r="G250" i="10"/>
  <c r="H249" i="10"/>
  <c r="G249" i="10"/>
  <c r="H248" i="10"/>
  <c r="G248" i="10"/>
  <c r="H247" i="10"/>
  <c r="G247" i="10"/>
  <c r="H246" i="10"/>
  <c r="G246" i="10"/>
  <c r="H245" i="10"/>
  <c r="G245" i="10"/>
  <c r="H244" i="10"/>
  <c r="G244" i="10"/>
  <c r="H243" i="10"/>
  <c r="G243" i="10"/>
  <c r="H242" i="10"/>
  <c r="G242" i="10"/>
  <c r="H241" i="10"/>
  <c r="G241" i="10"/>
  <c r="H240" i="10"/>
  <c r="G240" i="10"/>
  <c r="H239" i="10"/>
  <c r="G239" i="10"/>
  <c r="H238" i="10"/>
  <c r="G238" i="10"/>
  <c r="H237" i="10"/>
  <c r="G237" i="10"/>
  <c r="H236" i="10"/>
  <c r="G236" i="10"/>
  <c r="H235" i="10"/>
  <c r="G235" i="10"/>
  <c r="H234" i="10"/>
  <c r="G234" i="10"/>
  <c r="H233" i="10"/>
  <c r="G233" i="10"/>
  <c r="H232" i="10"/>
  <c r="G232" i="10"/>
  <c r="H231" i="10"/>
  <c r="G231" i="10"/>
  <c r="H230" i="10"/>
  <c r="G230" i="10"/>
  <c r="H229" i="10"/>
  <c r="G229" i="10"/>
  <c r="H228" i="10"/>
  <c r="G228" i="10"/>
  <c r="H227" i="10"/>
  <c r="G227" i="10"/>
  <c r="H226" i="10"/>
  <c r="G226" i="10"/>
  <c r="H225" i="10"/>
  <c r="G225" i="10"/>
  <c r="H224" i="10"/>
  <c r="G224" i="10"/>
  <c r="H223" i="10"/>
  <c r="G223" i="10"/>
  <c r="H222" i="10"/>
  <c r="G222" i="10"/>
  <c r="H221" i="10"/>
  <c r="G221" i="10"/>
  <c r="H220" i="10"/>
  <c r="G220" i="10"/>
  <c r="H219" i="10"/>
  <c r="G219" i="10"/>
  <c r="H218" i="10"/>
  <c r="G218" i="10"/>
  <c r="H217" i="10"/>
  <c r="G217" i="10"/>
  <c r="H216" i="10"/>
  <c r="G216" i="10"/>
  <c r="H215" i="10"/>
  <c r="G215" i="10"/>
  <c r="H214" i="10"/>
  <c r="G214" i="10"/>
  <c r="H213" i="10"/>
  <c r="G213" i="10"/>
  <c r="H212" i="10"/>
  <c r="G212" i="10"/>
  <c r="H211" i="10"/>
  <c r="G211" i="10"/>
  <c r="H210" i="10"/>
  <c r="G210" i="10"/>
  <c r="H209" i="10"/>
  <c r="G209" i="10"/>
  <c r="H208" i="10"/>
  <c r="G208" i="10"/>
  <c r="H207" i="10"/>
  <c r="G207" i="10"/>
  <c r="H206" i="10"/>
  <c r="G206" i="10"/>
  <c r="H205" i="10"/>
  <c r="G205" i="10"/>
  <c r="H204" i="10"/>
  <c r="G204" i="10"/>
  <c r="H203" i="10"/>
  <c r="G203" i="10"/>
  <c r="H202" i="10"/>
  <c r="G202" i="10"/>
  <c r="H201" i="10"/>
  <c r="G201" i="10"/>
  <c r="H200" i="10"/>
  <c r="G200" i="10"/>
  <c r="H199" i="10"/>
  <c r="G199" i="10"/>
  <c r="H198" i="10"/>
  <c r="G198" i="10"/>
  <c r="H197" i="10"/>
  <c r="G197" i="10"/>
  <c r="H196" i="10"/>
  <c r="G196" i="10"/>
  <c r="H195" i="10"/>
  <c r="G195" i="10"/>
  <c r="H194" i="10"/>
  <c r="G194" i="10"/>
  <c r="H193" i="10"/>
  <c r="G193" i="10"/>
  <c r="H192" i="10"/>
  <c r="G192" i="10"/>
  <c r="H191" i="10"/>
  <c r="G191" i="10"/>
  <c r="H190" i="10"/>
  <c r="G190" i="10"/>
  <c r="H189" i="10"/>
  <c r="G189" i="10"/>
  <c r="H188" i="10"/>
  <c r="G188" i="10"/>
  <c r="H187" i="10"/>
  <c r="G187" i="10"/>
  <c r="H186" i="10"/>
  <c r="G186" i="10"/>
  <c r="H185" i="10"/>
  <c r="G185" i="10"/>
  <c r="H184" i="10"/>
  <c r="G184" i="10"/>
  <c r="H183" i="10"/>
  <c r="G183" i="10"/>
  <c r="H182" i="10"/>
  <c r="G182" i="10"/>
  <c r="H181" i="10"/>
  <c r="G181" i="10"/>
  <c r="H180" i="10"/>
  <c r="G180" i="10"/>
  <c r="H179" i="10"/>
  <c r="G179" i="10"/>
  <c r="H178" i="10"/>
  <c r="G178" i="10"/>
  <c r="H177" i="10"/>
  <c r="G177" i="10"/>
  <c r="H176" i="10"/>
  <c r="G176" i="10"/>
  <c r="H175" i="10"/>
  <c r="G175" i="10"/>
  <c r="H174" i="10"/>
  <c r="G174" i="10"/>
  <c r="H173" i="10"/>
  <c r="G173" i="10"/>
  <c r="H172" i="10"/>
  <c r="G172" i="10"/>
  <c r="H171" i="10"/>
  <c r="G171" i="10"/>
  <c r="H170" i="10"/>
  <c r="G170" i="10"/>
  <c r="H169" i="10"/>
  <c r="G169" i="10"/>
  <c r="H168" i="10"/>
  <c r="G168" i="10"/>
  <c r="H167" i="10"/>
  <c r="G167" i="10"/>
  <c r="H166" i="10"/>
  <c r="G166" i="10"/>
  <c r="H165" i="10"/>
  <c r="G165" i="10"/>
  <c r="H164" i="10"/>
  <c r="G164" i="10"/>
  <c r="H163" i="10"/>
  <c r="G163" i="10"/>
  <c r="H162" i="10"/>
  <c r="G162" i="10"/>
  <c r="H161" i="10"/>
  <c r="G161" i="10"/>
  <c r="H160" i="10"/>
  <c r="G160" i="10"/>
  <c r="H159" i="10"/>
  <c r="G159" i="10"/>
  <c r="H158" i="10"/>
  <c r="G158" i="10"/>
  <c r="H156" i="10"/>
  <c r="G156" i="10"/>
  <c r="H155" i="10"/>
  <c r="G155" i="10"/>
  <c r="H154" i="10"/>
  <c r="G154" i="10"/>
  <c r="H153" i="10"/>
  <c r="G153" i="10"/>
  <c r="H152" i="10"/>
  <c r="G152" i="10"/>
  <c r="H151" i="10"/>
  <c r="G151" i="10"/>
  <c r="H150" i="10"/>
  <c r="G150" i="10"/>
  <c r="H149" i="10"/>
  <c r="G149" i="10"/>
  <c r="H148" i="10"/>
  <c r="G148" i="10"/>
  <c r="H147" i="10"/>
  <c r="G147" i="10"/>
  <c r="H146" i="10"/>
  <c r="G146" i="10"/>
  <c r="H145" i="10"/>
  <c r="G145" i="10"/>
  <c r="H144" i="10"/>
  <c r="G144" i="10"/>
  <c r="H143" i="10"/>
  <c r="G143" i="10"/>
  <c r="H142" i="10"/>
  <c r="G142" i="10"/>
  <c r="H141" i="10"/>
  <c r="G141" i="10"/>
  <c r="H140" i="10"/>
  <c r="G140" i="10"/>
  <c r="H139" i="10"/>
  <c r="G139" i="10"/>
  <c r="H138" i="10"/>
  <c r="G138" i="10"/>
  <c r="H137" i="10"/>
  <c r="G137" i="10"/>
  <c r="H136" i="10"/>
  <c r="G136" i="10"/>
  <c r="H135" i="10"/>
  <c r="G135" i="10"/>
  <c r="H134" i="10"/>
  <c r="G134" i="10"/>
  <c r="H133" i="10"/>
  <c r="G133" i="10"/>
  <c r="H129" i="10"/>
  <c r="G129" i="10"/>
  <c r="H128" i="10"/>
  <c r="G128" i="10"/>
  <c r="H127" i="10"/>
  <c r="G127" i="10"/>
  <c r="H126" i="10"/>
  <c r="G126" i="10"/>
  <c r="H125" i="10"/>
  <c r="G125" i="10"/>
  <c r="H124" i="10"/>
  <c r="G124" i="10"/>
  <c r="H123" i="10"/>
  <c r="G123" i="10"/>
  <c r="H122" i="10"/>
  <c r="G122" i="10"/>
  <c r="H121" i="10"/>
  <c r="G121" i="10"/>
  <c r="H120" i="10"/>
  <c r="G120" i="10"/>
  <c r="H119" i="10"/>
  <c r="G119" i="10"/>
  <c r="H118" i="10"/>
  <c r="G118" i="10"/>
  <c r="H117" i="10"/>
  <c r="G117" i="10"/>
  <c r="H116" i="10"/>
  <c r="G116" i="10"/>
  <c r="H114" i="10"/>
  <c r="G114" i="10"/>
  <c r="H113" i="10"/>
  <c r="G113" i="10"/>
  <c r="H112" i="10"/>
  <c r="G112" i="10"/>
  <c r="H111" i="10"/>
  <c r="G111" i="10"/>
  <c r="H110" i="10"/>
  <c r="G110" i="10"/>
  <c r="H109" i="10"/>
  <c r="G109" i="10"/>
  <c r="H108" i="10"/>
  <c r="G108" i="10"/>
  <c r="H107" i="10"/>
  <c r="G107" i="10"/>
  <c r="H106" i="10"/>
  <c r="G106" i="10"/>
  <c r="H105" i="10"/>
  <c r="G105" i="10"/>
  <c r="H104" i="10"/>
  <c r="G104" i="10"/>
  <c r="H103" i="10"/>
  <c r="G103" i="10"/>
  <c r="H102" i="10"/>
  <c r="G102" i="10"/>
  <c r="H101" i="10"/>
  <c r="G101" i="10"/>
  <c r="H100" i="10"/>
  <c r="G100" i="10"/>
  <c r="H99" i="10"/>
  <c r="G99" i="10"/>
  <c r="H98" i="10"/>
  <c r="G98" i="10"/>
  <c r="H97" i="10"/>
  <c r="G97" i="10"/>
  <c r="H96" i="10"/>
  <c r="G96" i="10"/>
  <c r="H95" i="10"/>
  <c r="G95" i="10"/>
  <c r="H94" i="10"/>
  <c r="G94" i="10"/>
  <c r="H93" i="10"/>
  <c r="G93" i="10"/>
  <c r="H92" i="10"/>
  <c r="G92" i="10"/>
  <c r="H91" i="10"/>
  <c r="G91" i="10"/>
  <c r="H90" i="10"/>
  <c r="G90" i="10"/>
  <c r="H89" i="10"/>
  <c r="G89" i="10"/>
  <c r="H88" i="10"/>
  <c r="G88" i="10"/>
  <c r="H87" i="10"/>
  <c r="G87" i="10"/>
  <c r="H86" i="10"/>
  <c r="G86" i="10"/>
  <c r="H85" i="10"/>
  <c r="G85" i="10"/>
  <c r="H84" i="10"/>
  <c r="G84" i="10"/>
  <c r="H83" i="10"/>
  <c r="G83" i="10"/>
  <c r="H82" i="10"/>
  <c r="G82" i="10"/>
  <c r="H81" i="10"/>
  <c r="G81" i="10"/>
  <c r="H80" i="10"/>
  <c r="G80" i="10"/>
  <c r="H79" i="10"/>
  <c r="G79" i="10"/>
  <c r="H78" i="10"/>
  <c r="G78" i="10"/>
  <c r="H77" i="10"/>
  <c r="G77" i="10"/>
  <c r="H76" i="10"/>
  <c r="G76" i="10"/>
  <c r="H75" i="10"/>
  <c r="G75" i="10"/>
  <c r="H74" i="10"/>
  <c r="G74" i="10"/>
  <c r="H73" i="10"/>
  <c r="G73" i="10"/>
  <c r="H72" i="10"/>
  <c r="G72" i="10"/>
  <c r="H71" i="10"/>
  <c r="G71" i="10"/>
  <c r="H70" i="10"/>
  <c r="G70" i="10"/>
  <c r="H69" i="10"/>
  <c r="G69" i="10"/>
  <c r="H68" i="10"/>
  <c r="G68" i="10"/>
  <c r="H67" i="10"/>
  <c r="G67" i="10"/>
  <c r="H66" i="10"/>
  <c r="G66" i="10"/>
  <c r="H65" i="10"/>
  <c r="G65" i="10"/>
  <c r="H64" i="10"/>
  <c r="G64" i="10"/>
  <c r="H63" i="10"/>
  <c r="G63" i="10"/>
  <c r="H62" i="10"/>
  <c r="G62" i="10"/>
  <c r="H61" i="10"/>
  <c r="G61" i="10"/>
  <c r="H60" i="10"/>
  <c r="G60" i="10"/>
  <c r="H59" i="10"/>
  <c r="G59" i="10"/>
  <c r="H58" i="10"/>
  <c r="G58" i="10"/>
  <c r="H57" i="10"/>
  <c r="G57" i="10"/>
  <c r="H56" i="10"/>
  <c r="G56" i="10"/>
  <c r="H55" i="10"/>
  <c r="G55" i="10"/>
  <c r="H54" i="10"/>
  <c r="G54" i="10"/>
  <c r="H53" i="10"/>
  <c r="G53" i="10"/>
  <c r="H52" i="10"/>
  <c r="G52" i="10"/>
  <c r="H51" i="10"/>
  <c r="G51" i="10"/>
  <c r="H50" i="10"/>
  <c r="G50" i="10"/>
  <c r="H49" i="10"/>
  <c r="G49" i="10"/>
  <c r="H48" i="10"/>
  <c r="G48" i="10"/>
  <c r="H47" i="10"/>
  <c r="G47" i="10"/>
  <c r="H46" i="10"/>
  <c r="G46" i="10"/>
  <c r="H45" i="10"/>
  <c r="G45" i="10"/>
  <c r="H44" i="10"/>
  <c r="G44" i="10"/>
  <c r="H43" i="10"/>
  <c r="G43" i="10"/>
  <c r="H42" i="10"/>
  <c r="G42" i="10"/>
  <c r="H41" i="10"/>
  <c r="G41" i="10"/>
  <c r="H40" i="10"/>
  <c r="G40" i="10"/>
  <c r="H39" i="10"/>
  <c r="G39" i="10"/>
  <c r="H38" i="10"/>
  <c r="G38" i="10"/>
  <c r="H37" i="10"/>
  <c r="G37" i="10"/>
  <c r="H36" i="10"/>
  <c r="G36" i="10"/>
  <c r="H35" i="10"/>
  <c r="G35" i="10"/>
  <c r="H34" i="10"/>
  <c r="G34" i="10"/>
  <c r="H33" i="10"/>
  <c r="G33" i="10"/>
  <c r="H32" i="10"/>
  <c r="G32" i="10"/>
  <c r="H31" i="10"/>
  <c r="G31" i="10"/>
  <c r="H30" i="10"/>
  <c r="G30" i="10"/>
  <c r="H29" i="10"/>
  <c r="G29" i="10"/>
  <c r="H28" i="10"/>
  <c r="G28" i="10"/>
  <c r="H27" i="10"/>
  <c r="G27" i="10"/>
  <c r="H26" i="10"/>
  <c r="G26" i="10"/>
  <c r="H25" i="10"/>
  <c r="G25" i="10"/>
  <c r="H24" i="10"/>
  <c r="G24" i="10"/>
  <c r="H23" i="10"/>
  <c r="G23" i="10"/>
  <c r="H22" i="10"/>
  <c r="G22" i="10"/>
  <c r="H21" i="10"/>
  <c r="G21" i="10"/>
  <c r="H20" i="10"/>
  <c r="G20" i="10"/>
  <c r="H19" i="10"/>
  <c r="G19" i="10"/>
  <c r="H18" i="10"/>
  <c r="G18" i="10"/>
  <c r="H17" i="10"/>
  <c r="G17" i="10"/>
  <c r="H16" i="10"/>
  <c r="G16" i="10"/>
  <c r="H15" i="10"/>
  <c r="G15" i="10"/>
  <c r="H14" i="10"/>
  <c r="G14" i="10"/>
  <c r="H13" i="10"/>
  <c r="G13" i="10"/>
  <c r="H12" i="10"/>
  <c r="G12" i="10"/>
  <c r="H11" i="10"/>
  <c r="G11" i="10"/>
  <c r="H10" i="10"/>
  <c r="G10" i="10"/>
  <c r="H9" i="10"/>
  <c r="G9" i="10"/>
  <c r="G8" i="10"/>
  <c r="H7" i="10"/>
  <c r="G7" i="10"/>
  <c r="H6" i="10"/>
  <c r="G6" i="10"/>
  <c r="H5" i="10"/>
  <c r="G5" i="10"/>
  <c r="H4" i="10"/>
  <c r="G4" i="10"/>
  <c r="H3" i="10"/>
  <c r="G3" i="10"/>
  <c r="H2" i="10"/>
  <c r="G2" i="10"/>
  <c r="A307" i="10"/>
  <c r="A306" i="10"/>
  <c r="A305" i="10"/>
  <c r="A304"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29" i="10"/>
  <c r="A128" i="10"/>
  <c r="A127" i="10"/>
  <c r="A126" i="10"/>
  <c r="A125" i="10"/>
  <c r="A124" i="10"/>
  <c r="A123" i="10"/>
  <c r="A122" i="10"/>
  <c r="A121" i="10"/>
  <c r="A120" i="10"/>
  <c r="A119" i="10"/>
  <c r="A118" i="10"/>
  <c r="A117" i="10"/>
  <c r="A116"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A308" i="10" l="1"/>
</calcChain>
</file>

<file path=xl/sharedStrings.xml><?xml version="1.0" encoding="utf-8"?>
<sst xmlns="http://schemas.openxmlformats.org/spreadsheetml/2006/main" count="1914" uniqueCount="643">
  <si>
    <t>Nombre:</t>
  </si>
  <si>
    <t>Teléfono</t>
  </si>
  <si>
    <t>Monto</t>
  </si>
  <si>
    <t>El local es:</t>
  </si>
  <si>
    <t>ACTIVOS</t>
  </si>
  <si>
    <t>Calle principal</t>
  </si>
  <si>
    <t>Ciudad</t>
  </si>
  <si>
    <t>Referencia:</t>
  </si>
  <si>
    <t>Piso:</t>
  </si>
  <si>
    <t>Calle principal:</t>
  </si>
  <si>
    <t>Fecha</t>
  </si>
  <si>
    <t>Agricultura, ganadería y afines</t>
  </si>
  <si>
    <t>Policías, militares u otros miembros de la fuerza pública</t>
  </si>
  <si>
    <t>Periodistas y comunicadores</t>
  </si>
  <si>
    <t>Derecho</t>
  </si>
  <si>
    <t>Remesas del exterior</t>
  </si>
  <si>
    <t>Ciencias de la educación</t>
  </si>
  <si>
    <t>Postgrado</t>
  </si>
  <si>
    <t>Jubilado</t>
  </si>
  <si>
    <t>Vive con parientes</t>
  </si>
  <si>
    <t>Profesional de la salud (médicos, biólogos, veterinarios…)</t>
  </si>
  <si>
    <t>Superior</t>
  </si>
  <si>
    <t>Unión libre</t>
  </si>
  <si>
    <t>De un socio</t>
  </si>
  <si>
    <t>Sociedad con familiares y terceros</t>
  </si>
  <si>
    <t>Rentista</t>
  </si>
  <si>
    <t>Prestada</t>
  </si>
  <si>
    <t>Ciencias sociales</t>
  </si>
  <si>
    <t>Divorciado/a</t>
  </si>
  <si>
    <t>De un familiar</t>
  </si>
  <si>
    <t>Sociedad con terceros</t>
  </si>
  <si>
    <t>Independiente</t>
  </si>
  <si>
    <t>Arrendada</t>
  </si>
  <si>
    <t>Arquitectura y afines</t>
  </si>
  <si>
    <t>Secundaria</t>
  </si>
  <si>
    <t>Viudo/a</t>
  </si>
  <si>
    <t>No</t>
  </si>
  <si>
    <t>Corriente</t>
  </si>
  <si>
    <t>Arrendado</t>
  </si>
  <si>
    <t>Sociedad con familiares</t>
  </si>
  <si>
    <t>Femenino</t>
  </si>
  <si>
    <t>Departamento</t>
  </si>
  <si>
    <t>Ingeniería y ciencias exactas</t>
  </si>
  <si>
    <t>Primaria</t>
  </si>
  <si>
    <t>Casado/a</t>
  </si>
  <si>
    <t>Si</t>
  </si>
  <si>
    <t>Ahorros</t>
  </si>
  <si>
    <t>Propio</t>
  </si>
  <si>
    <t>Negocio personal</t>
  </si>
  <si>
    <t>Masculino</t>
  </si>
  <si>
    <t>Casa</t>
  </si>
  <si>
    <t>Ciencias administrativas y económicas</t>
  </si>
  <si>
    <t>Sin estudios</t>
  </si>
  <si>
    <t>Soltero/a</t>
  </si>
  <si>
    <t>Agente de Bienes Raíces</t>
  </si>
  <si>
    <t>Inmobiliaria</t>
  </si>
  <si>
    <t>Constructora</t>
  </si>
  <si>
    <t>Terreno</t>
  </si>
  <si>
    <t>Oficina</t>
  </si>
  <si>
    <t>Local comercial</t>
  </si>
  <si>
    <t>Vivienda vacacional</t>
  </si>
  <si>
    <t>Remodelación de vivienda</t>
  </si>
  <si>
    <t>Construcción (incluye terreno)</t>
  </si>
  <si>
    <t>Construcción (solo vivienda)</t>
  </si>
  <si>
    <t>Terminación de vivienda</t>
  </si>
  <si>
    <t>Ampliación de vivienda</t>
  </si>
  <si>
    <t>Tipo de inmueble:</t>
  </si>
  <si>
    <t>Persona o empresa a quien autoriza entregar un reporte de Precalificación de Crédito Hipotecario</t>
  </si>
  <si>
    <t>Entidad referente a la categoría PEP:</t>
  </si>
  <si>
    <t>VALOR</t>
  </si>
  <si>
    <t>INSTRUCCIONES PARA LLENAR EL FORMULARIO</t>
  </si>
  <si>
    <t>Nuestros servicios inician con un Análisis de información personal, financiera, patrimonial y crediticia, para lo cual deberá proporcionarnos su información así como autorizarnos el acceso información externa como su información crediticia.</t>
  </si>
  <si>
    <t>Para poder brindarle resultados lo más acertados posible es importante que llene toda la información necesaria y que esta sea precisa y actual; en algunos casos requeriremos también que nos proporcione información adicional para realizar el cálculo de su capacidad de pago (el detalle lo encontrará en el formulario respectivo). Seguimos el mismo proceso que desarrollan las instituciones financieras y por lo tanto debemos cumplir con los requisitos y políticas de cálculo y validación de información que estas exigen.</t>
  </si>
  <si>
    <t>En el caso de que trabaje en su ordenador (requerirá Excel® 2007 en adelante), al ser un archivo que descargará de Internet, al abrirlo visualizará un mensaje de advertencia. Nuestro servidor es seguro y nuestros archivos han sido revisados y no contienen amenazas, pero si desea tener mayor seguridad puede revisarlos con su software antivirus. Como va a ingresar información, debe habilitar la edición del documento presionando en el botón correspondiente.</t>
  </si>
  <si>
    <t>Para facilidad de trabajo, puede ajustar el tamaño de visualización del formulario, agrandando o achicando las casillas y textos. Para ello, diríjase a la parte inferior derecha de la ventana, donde encontrará una barra de selección y los símbolos “+” (más) y “-” (menos).</t>
  </si>
  <si>
    <r>
      <rPr>
        <b/>
        <sz val="11"/>
        <color theme="1"/>
        <rFont val="Calibri"/>
        <family val="2"/>
        <scheme val="minor"/>
      </rPr>
      <t>Para servicios de Precalificación de Crédito Hipotecario y Gestión de Crédito Hipotecario, los formularios deben cumplir con todos los requerimientos</t>
    </r>
    <r>
      <rPr>
        <sz val="11"/>
        <color theme="1"/>
        <rFont val="Calibri"/>
        <family val="2"/>
        <scheme val="minor"/>
      </rPr>
      <t>, pues son exigencias de las Instituciones Financieras. En todos los casos solicitamos revisar detalladamente las instrucciones o indicaciones para cada campo.</t>
    </r>
  </si>
  <si>
    <t>Ingrese las fechas conforme la configuración de su sistema. La información será posteriormente visualizada en pantalla en formato dd/mmm/aaaa como se ve en la imagen de abajo. Por favor verifique que esté correcta y si es necesario rectifíquela.</t>
  </si>
  <si>
    <t>Si ingresa datos de forma incorrecta o inconsistente, el sistema mostrará un mensaje de error o advertencia, respectivamente. En algunos casos le permitirá ingresar la información de esa forma (asegúrese de ello y presione “si” en el mensaje de advertencia), en otros no se podrá ingresar los datos a menos que cumplan con los criterios requeridos (mensaje de error).</t>
  </si>
  <si>
    <t>Algunos datos deben ser ingresados de forma estandarizada, por lo que en lugar de escribir la información, deberá seleccionarla de una lista. En estos casos, visualizará a la derecha de la casilla un recuadro con una pequeña flecha hacia abajo. Haga clic allí y se mostrará una lista desplegable. Elija la opción que corresponda.</t>
  </si>
  <si>
    <t>Una vez completo el formulario deberá imprimirlo y firmarlo. Al pie del formulario, automáticamente se llenará la información de nombres y número de cédula o pasaporte del solicitante y su cónyuge, si corresponde.</t>
  </si>
  <si>
    <t>Los formularios están preformateados para ser impresos directamente en una o dos páginas tamaño A4, según el caso; de perderse ese ajuste, favor configurar la impresión para 1 o 2 páginas solamente.</t>
  </si>
  <si>
    <t>Propietario del inmueble</t>
  </si>
  <si>
    <r>
      <t xml:space="preserve">Para que no tenga que enviarnos una copia de su cédula de identidad, requerimos ingrese en el formulario su </t>
    </r>
    <r>
      <rPr>
        <b/>
        <sz val="11"/>
        <color theme="1"/>
        <rFont val="Calibri"/>
        <family val="2"/>
        <scheme val="minor"/>
      </rPr>
      <t>código dactilar</t>
    </r>
    <r>
      <rPr>
        <sz val="11"/>
        <color theme="1"/>
        <rFont val="Calibri"/>
        <family val="2"/>
        <scheme val="minor"/>
      </rPr>
      <t>.  Este código está compuesto por 10 dígitos en donde el primero y el sexto son letras. Se encuentra en el reverso de la cédula de identidad, en la parte superior derecha, como se muestra continuación. Nota: el código debe ser de su cédula actual, la más reciente que ha obtenido.</t>
    </r>
  </si>
  <si>
    <t>Primer Nombre:</t>
  </si>
  <si>
    <t>Segundo Nombre:</t>
  </si>
  <si>
    <t>Primer Apellido:</t>
  </si>
  <si>
    <t>Segundo Apellido:</t>
  </si>
  <si>
    <t>Email personal:</t>
  </si>
  <si>
    <t>Teléfono celular:</t>
  </si>
  <si>
    <t>Cédula:</t>
  </si>
  <si>
    <t>Código Dactilar:</t>
  </si>
  <si>
    <t>Pasaporte:</t>
  </si>
  <si>
    <t>Tipo de Visa:</t>
  </si>
  <si>
    <t>País de nacimiento:</t>
  </si>
  <si>
    <t>Ciudad de nacimiento:</t>
  </si>
  <si>
    <t>Nacionalidad 1:</t>
  </si>
  <si>
    <t>Nacionalidad 2:</t>
  </si>
  <si>
    <t>Tiempo de residencia:</t>
  </si>
  <si>
    <t>Fecha de Nacimiento:</t>
  </si>
  <si>
    <t>Género:</t>
  </si>
  <si>
    <t>Estado civil:</t>
  </si>
  <si>
    <t>Tiene hijos o cargas?</t>
  </si>
  <si>
    <t>Profesión u Ocupación</t>
  </si>
  <si>
    <t>Dirección en el exterior</t>
  </si>
  <si>
    <t>País:</t>
  </si>
  <si>
    <t>Estado:</t>
  </si>
  <si>
    <t>Teléfono:</t>
  </si>
  <si>
    <t>País donde tiene obligación tributaria:</t>
  </si>
  <si>
    <t>Número:</t>
  </si>
  <si>
    <t>Calle Secundaria:</t>
  </si>
  <si>
    <t>Nombre de edificio o condominio (si aplica):</t>
  </si>
  <si>
    <t>Número de casa o departamento:</t>
  </si>
  <si>
    <t>Provincia:</t>
  </si>
  <si>
    <t>Ciudad:</t>
  </si>
  <si>
    <t>Parroquia:</t>
  </si>
  <si>
    <t>Sector:</t>
  </si>
  <si>
    <t>Cantón:</t>
  </si>
  <si>
    <t>Ubicación:</t>
  </si>
  <si>
    <t>Código Postal:</t>
  </si>
  <si>
    <t>Tipo de actividad:</t>
  </si>
  <si>
    <t>Nombre de la empresa:</t>
  </si>
  <si>
    <t>Actividad económica de la empresa:</t>
  </si>
  <si>
    <t>Cargo actual:</t>
  </si>
  <si>
    <t>Correo electrónico del negocio:</t>
  </si>
  <si>
    <t>Fecha de ingreso:</t>
  </si>
  <si>
    <t>Tiempo de existencia:</t>
  </si>
  <si>
    <t>Persona de contacto:</t>
  </si>
  <si>
    <t>RUC:</t>
  </si>
  <si>
    <t>Correo electrónico:</t>
  </si>
  <si>
    <t>Tipo de Crédito:</t>
  </si>
  <si>
    <t>Monto ($):</t>
  </si>
  <si>
    <t>Tipo de Amortización:</t>
  </si>
  <si>
    <t>Valor del Inmueble:</t>
  </si>
  <si>
    <t>Alimentación:</t>
  </si>
  <si>
    <t>Servicios Básicos:</t>
  </si>
  <si>
    <t>Arriendo:</t>
  </si>
  <si>
    <t>Educación:</t>
  </si>
  <si>
    <t>Vestimenta:</t>
  </si>
  <si>
    <t>Salud:</t>
  </si>
  <si>
    <t>Deudas:</t>
  </si>
  <si>
    <t>Total Ingresos:</t>
  </si>
  <si>
    <t>Total Egresos:</t>
  </si>
  <si>
    <t>(-) Transporte/combustible/gas:</t>
  </si>
  <si>
    <t>d. Otros Ingresos Cónyuge:</t>
  </si>
  <si>
    <t>c. Ingreso Fijo Cónyuge:</t>
  </si>
  <si>
    <t>Ingresos Mensuales</t>
  </si>
  <si>
    <t>Egresos Mensuales</t>
  </si>
  <si>
    <t xml:space="preserve">Otros Ingresos * </t>
  </si>
  <si>
    <t>Ingreso Fijo Cónyuge:</t>
  </si>
  <si>
    <t>* Origen Otros Ingresos:</t>
  </si>
  <si>
    <t>Pago de Préstamos:</t>
  </si>
  <si>
    <t>Cuota Tarjeta Crédito:</t>
  </si>
  <si>
    <t>(+) Ventas Mensuales:</t>
  </si>
  <si>
    <t>(-) Compras para el Negocio:</t>
  </si>
  <si>
    <t>(-) Serv. Básicos del Negocio:</t>
  </si>
  <si>
    <t>(-) Mantenimiento Equipos:</t>
  </si>
  <si>
    <t>(-) Pago a Empleados:</t>
  </si>
  <si>
    <t>(-) Alquiler de Local u Oficinas:</t>
  </si>
  <si>
    <t>a. Total Utilidad Mensual</t>
  </si>
  <si>
    <t>b. Otros Ingresos *</t>
  </si>
  <si>
    <t>Número de empleados:</t>
  </si>
  <si>
    <t>Ventas Próximo Año:</t>
  </si>
  <si>
    <t>Ventas Año Anterior:</t>
  </si>
  <si>
    <t>Nombre</t>
  </si>
  <si>
    <t>% Ventas al Cliente</t>
  </si>
  <si>
    <t>Condición de Pago</t>
  </si>
  <si>
    <t>Principales clientes 
(Con quienes trabaja mayormente o regularmente):</t>
  </si>
  <si>
    <t>Principales Proveedores:</t>
  </si>
  <si>
    <t>Periodicidad Compra</t>
  </si>
  <si>
    <t>% Compras</t>
  </si>
  <si>
    <t>Monto Mensual Compra</t>
  </si>
  <si>
    <t>Mercadería Comprada</t>
  </si>
  <si>
    <t>Institución:</t>
  </si>
  <si>
    <t>Tipo de Cuenta:</t>
  </si>
  <si>
    <t>Tarjeta de Crédito (institución):</t>
  </si>
  <si>
    <t>Marca de la Tarjeta:</t>
  </si>
  <si>
    <t>Nombres y Apellidos:</t>
  </si>
  <si>
    <t>Parentezco:</t>
  </si>
  <si>
    <t>Teléfono Celular:</t>
  </si>
  <si>
    <t>Teléfono del Domicilio:</t>
  </si>
  <si>
    <t>Teléfono del Trabajo:</t>
  </si>
  <si>
    <t>Hora de Ubicación:</t>
  </si>
  <si>
    <t>Nombre del Empleador:</t>
  </si>
  <si>
    <t>Dirección:</t>
  </si>
  <si>
    <t>Cargo desempeñado:</t>
  </si>
  <si>
    <t>Fecha de Ingreso:</t>
  </si>
  <si>
    <t>Fecha de Salida:</t>
  </si>
  <si>
    <t>Nivel de Estudios:</t>
  </si>
  <si>
    <t>Profesión u Ocupación:</t>
  </si>
  <si>
    <t>Número de cargas:</t>
  </si>
  <si>
    <t>Tiempo de unión libre:</t>
  </si>
  <si>
    <t>PASIVOS</t>
  </si>
  <si>
    <t>A. Bienes Inmuebles</t>
  </si>
  <si>
    <t>Valor Comercial</t>
  </si>
  <si>
    <t>Valor Comercial:</t>
  </si>
  <si>
    <t>B. Vehículos</t>
  </si>
  <si>
    <t>C. Otros Activos</t>
  </si>
  <si>
    <t>Detalle:</t>
  </si>
  <si>
    <t>Tipo:</t>
  </si>
  <si>
    <t>Marca:</t>
  </si>
  <si>
    <t>D. Muebles y Enseres:</t>
  </si>
  <si>
    <t>Total Activos:</t>
  </si>
  <si>
    <t>Total Pasivos:</t>
  </si>
  <si>
    <t>A. Deudas</t>
  </si>
  <si>
    <t>Acreedor:</t>
  </si>
  <si>
    <t>Pago Mensual:</t>
  </si>
  <si>
    <t>Saldo Actual:</t>
  </si>
  <si>
    <t>B. Tarjetas de Crédito</t>
  </si>
  <si>
    <t>Tipo de Tarjeta:</t>
  </si>
  <si>
    <t>Cuota mensual aprox:</t>
  </si>
  <si>
    <t>Persona o empresa que le refirió a AnalitikaCorp / Medio por el que conoció nuestros servicios:</t>
  </si>
  <si>
    <t>Tipo empresa o persona:</t>
  </si>
  <si>
    <t>Situación de vivienda:</t>
  </si>
  <si>
    <t>Tiene disuelta la sociedad conyugal?:</t>
  </si>
  <si>
    <t>Tiene acuerdo de separación de bienes?:</t>
  </si>
  <si>
    <t>Tiene obligaciones tributarias en el exterior?:</t>
  </si>
  <si>
    <t>Años:</t>
  </si>
  <si>
    <t>Está Hipotecada?:</t>
  </si>
  <si>
    <t>Dividendo / arriendo:</t>
  </si>
  <si>
    <t>Meses:</t>
  </si>
  <si>
    <t>Se considera una Persona Expuesta Políticamente (PEP) ?:</t>
  </si>
  <si>
    <t>Plazo Solicitado (meses):</t>
  </si>
  <si>
    <t>Ubicación del inmueble:</t>
  </si>
  <si>
    <t>Tipo de sociedad:</t>
  </si>
  <si>
    <t>Porcentaje de participación en el negocio</t>
  </si>
  <si>
    <t>Conforme sus ingresos mensuales, su actividad comercial es:</t>
  </si>
  <si>
    <t>Temporada de mayor movimiento:</t>
  </si>
  <si>
    <t>Número de clientes promedio mensuales:</t>
  </si>
  <si>
    <t>Ventas promedio mes:</t>
  </si>
  <si>
    <t>Sueldo Mensual (fijo)</t>
  </si>
  <si>
    <t>Ingresos variables mens.</t>
  </si>
  <si>
    <t>Pensión jubilar:</t>
  </si>
  <si>
    <t>Otros egresos:</t>
  </si>
  <si>
    <t>Casa comercial:</t>
  </si>
  <si>
    <t>Año:</t>
  </si>
  <si>
    <t>Moneda</t>
  </si>
  <si>
    <t>País</t>
  </si>
  <si>
    <t>Entidad</t>
  </si>
  <si>
    <t>Producto o servicio que posee en moneda extranjera</t>
  </si>
  <si>
    <t>53-</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</si>
  <si>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</si>
  <si>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</si>
  <si>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</si>
  <si>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</si>
  <si>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</si>
  <si>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</si>
  <si>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</si>
  <si>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</si>
  <si>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</si>
  <si>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</si>
  <si>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</si>
  <si>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</si>
  <si>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</si>
  <si>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</si>
  <si>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</si>
  <si>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</si>
  <si>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</si>
  <si>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</si>
  <si>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</si>
  <si>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</si>
  <si>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</si>
  <si>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</si>
  <si>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</si>
  <si>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</si>
  <si>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</si>
  <si>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</si>
  <si>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</si>
  <si>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</si>
  <si>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</si>
  <si>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</si>
  <si>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</si>
  <si>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</si>
  <si>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</si>
  <si>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</si>
  <si>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bancos-</t>
  </si>
  <si>
    <t>bancos-conyuge-</t>
  </si>
  <si>
    <t>54-</t>
  </si>
  <si>
    <t>institucion-</t>
  </si>
  <si>
    <t>55-</t>
  </si>
  <si>
    <t>familiar-</t>
  </si>
  <si>
    <t>nombre</t>
  </si>
  <si>
    <t>parentezco</t>
  </si>
  <si>
    <t>calle-prinicipal</t>
  </si>
  <si>
    <t>numero</t>
  </si>
  <si>
    <t>calle-secundaria</t>
  </si>
  <si>
    <t>telefono</t>
  </si>
  <si>
    <t>celular</t>
  </si>
  <si>
    <t>trabajo</t>
  </si>
  <si>
    <t>hora-ubicación</t>
  </si>
  <si>
    <t>56-</t>
  </si>
  <si>
    <t>ref-comercial</t>
  </si>
  <si>
    <t>57-A-</t>
  </si>
  <si>
    <t>inmueble-</t>
  </si>
  <si>
    <t>tipo-</t>
  </si>
  <si>
    <t>direccion-</t>
  </si>
  <si>
    <t>valor-</t>
  </si>
  <si>
    <t>vehiculo-</t>
  </si>
  <si>
    <t>marca-</t>
  </si>
  <si>
    <t>otro-activo-</t>
  </si>
  <si>
    <t>detalle-</t>
  </si>
  <si>
    <t>total-activos</t>
  </si>
  <si>
    <t>57-P-</t>
  </si>
  <si>
    <t>deudas-</t>
  </si>
  <si>
    <t>acreedor-</t>
  </si>
  <si>
    <t>pago-</t>
  </si>
  <si>
    <t>saldo</t>
  </si>
  <si>
    <t>tarjetas-</t>
  </si>
  <si>
    <t>cuota-</t>
  </si>
  <si>
    <t>saldo-</t>
  </si>
  <si>
    <t>total-pasivos</t>
  </si>
  <si>
    <t>total-patrimonio</t>
  </si>
  <si>
    <t>58-</t>
  </si>
  <si>
    <t>divisas-</t>
  </si>
  <si>
    <t>producto-</t>
  </si>
  <si>
    <t>entidad-</t>
  </si>
  <si>
    <t>monto-</t>
  </si>
  <si>
    <t>ciudad-</t>
  </si>
  <si>
    <t>pais-</t>
  </si>
  <si>
    <t>moneda-</t>
  </si>
  <si>
    <t>6-</t>
  </si>
  <si>
    <t>otra-info-</t>
  </si>
  <si>
    <t>entregar-a</t>
  </si>
  <si>
    <t>email</t>
  </si>
  <si>
    <t>tipo</t>
  </si>
  <si>
    <t>quien-refiere</t>
  </si>
  <si>
    <t>Propósito (Si es Crédito para Bienes Inmuebles, indicar el uso del bien):</t>
  </si>
  <si>
    <t>52-</t>
  </si>
  <si>
    <t>adicional-</t>
  </si>
  <si>
    <t>tipo-sociedad</t>
  </si>
  <si>
    <t>porcentaje-participacion</t>
  </si>
  <si>
    <t>numero-empleados</t>
  </si>
  <si>
    <t>local-es</t>
  </si>
  <si>
    <t>actividad-es</t>
  </si>
  <si>
    <t>temporada</t>
  </si>
  <si>
    <t>ventas-mes</t>
  </si>
  <si>
    <t>clientes-mes</t>
  </si>
  <si>
    <t>ventas-anterior-ano</t>
  </si>
  <si>
    <t>ventas-proximo-ano</t>
  </si>
  <si>
    <t>casa-</t>
  </si>
  <si>
    <t>telefono-</t>
  </si>
  <si>
    <t>ano-</t>
  </si>
  <si>
    <t>tarjeta-</t>
  </si>
  <si>
    <t>porcentaje-pro-</t>
  </si>
  <si>
    <t>periodicidad-pro-</t>
  </si>
  <si>
    <t>compra-pro-</t>
  </si>
  <si>
    <t>mercaderia-pro-</t>
  </si>
  <si>
    <t>telefono-pro-</t>
  </si>
  <si>
    <t>proveedor-</t>
  </si>
  <si>
    <t>ventas-cli-</t>
  </si>
  <si>
    <t>telefono-cli-</t>
  </si>
  <si>
    <t>cliente-cli-</t>
  </si>
  <si>
    <t>cliente-</t>
  </si>
  <si>
    <t>512-</t>
  </si>
  <si>
    <t>independiente-</t>
  </si>
  <si>
    <t>conyuge-</t>
  </si>
  <si>
    <t>511-</t>
  </si>
  <si>
    <t>dependiente-</t>
  </si>
  <si>
    <t>45-</t>
  </si>
  <si>
    <t>conyugeempleoanterior-</t>
  </si>
  <si>
    <t>44-</t>
  </si>
  <si>
    <t>trabajoconyuge-</t>
  </si>
  <si>
    <t>43-</t>
  </si>
  <si>
    <t>empleoanterior-</t>
  </si>
  <si>
    <t>42-</t>
  </si>
  <si>
    <t>sector</t>
  </si>
  <si>
    <t>empleador</t>
  </si>
  <si>
    <t>direccion</t>
  </si>
  <si>
    <t>cargo</t>
  </si>
  <si>
    <t>salida</t>
  </si>
  <si>
    <t>tipo-actividad-</t>
  </si>
  <si>
    <t>tiempo-actividad-</t>
  </si>
  <si>
    <t>41-</t>
  </si>
  <si>
    <t>3-</t>
  </si>
  <si>
    <t>2-</t>
  </si>
  <si>
    <t>1-</t>
  </si>
  <si>
    <t>nombre-1</t>
  </si>
  <si>
    <t>nombre-2</t>
  </si>
  <si>
    <t>apellido-1</t>
  </si>
  <si>
    <t>apellido-2</t>
  </si>
  <si>
    <t>cedula</t>
  </si>
  <si>
    <t>codigo-dactilar</t>
  </si>
  <si>
    <t>pasaporte</t>
  </si>
  <si>
    <t>visa</t>
  </si>
  <si>
    <t>pais-nacimiento</t>
  </si>
  <si>
    <t>ciudad-nacimiento</t>
  </si>
  <si>
    <t>nacionalidad-1</t>
  </si>
  <si>
    <t>nacionalidad-2</t>
  </si>
  <si>
    <t>fecha-nacimiento</t>
  </si>
  <si>
    <t>tiempo-residencia</t>
  </si>
  <si>
    <t>genero</t>
  </si>
  <si>
    <t>estado-civil</t>
  </si>
  <si>
    <t>tiene-cargas</t>
  </si>
  <si>
    <t>sociedad-conyugal</t>
  </si>
  <si>
    <t>nivel-estudios</t>
  </si>
  <si>
    <t>tiempo-union-libre</t>
  </si>
  <si>
    <t>numero-cargas</t>
  </si>
  <si>
    <t>separacion-bienes</t>
  </si>
  <si>
    <t>profesion</t>
  </si>
  <si>
    <t>pep</t>
  </si>
  <si>
    <t>entidad-pep</t>
  </si>
  <si>
    <t>direccion-en-exterior</t>
  </si>
  <si>
    <t>pais</t>
  </si>
  <si>
    <t>estado</t>
  </si>
  <si>
    <t>telefono-usa</t>
  </si>
  <si>
    <t>obligacion-tributaria-exterior</t>
  </si>
  <si>
    <t>pais-obligacion-tributaria</t>
  </si>
  <si>
    <t>calle-principal</t>
  </si>
  <si>
    <t>nombre-edificio</t>
  </si>
  <si>
    <t>numero-casa</t>
  </si>
  <si>
    <t>piso</t>
  </si>
  <si>
    <t>provincia</t>
  </si>
  <si>
    <t>ciudad</t>
  </si>
  <si>
    <t>canton</t>
  </si>
  <si>
    <t>parroquia</t>
  </si>
  <si>
    <t>ubicación</t>
  </si>
  <si>
    <t>codigo-postal</t>
  </si>
  <si>
    <t>referencia</t>
  </si>
  <si>
    <t>años-residencia</t>
  </si>
  <si>
    <t>meses-residencia</t>
  </si>
  <si>
    <t>telefono-residencia</t>
  </si>
  <si>
    <t>situacion-vivienda</t>
  </si>
  <si>
    <t>hipotecada</t>
  </si>
  <si>
    <t>tipo-actividad</t>
  </si>
  <si>
    <t>nombre-empresa</t>
  </si>
  <si>
    <t>actividad-economica</t>
  </si>
  <si>
    <t>tiempo-existencia</t>
  </si>
  <si>
    <t>contacto</t>
  </si>
  <si>
    <t>ruc</t>
  </si>
  <si>
    <t>sueldo</t>
  </si>
  <si>
    <t>ingreso-variable</t>
  </si>
  <si>
    <t>otros-ingresos</t>
  </si>
  <si>
    <t>origen-otros-ingresos</t>
  </si>
  <si>
    <t>conyuge-ingreso</t>
  </si>
  <si>
    <t>conyuge-otros-ingresos</t>
  </si>
  <si>
    <t>ingresos-financieros</t>
  </si>
  <si>
    <t>pension-jubilar</t>
  </si>
  <si>
    <t>total-ingresos</t>
  </si>
  <si>
    <t>alimentacion</t>
  </si>
  <si>
    <t>servicios-basicos</t>
  </si>
  <si>
    <t>arriendo</t>
  </si>
  <si>
    <t>educacion</t>
  </si>
  <si>
    <t>vestimenta</t>
  </si>
  <si>
    <t>salud</t>
  </si>
  <si>
    <t>deudas</t>
  </si>
  <si>
    <t>pago-prestamos</t>
  </si>
  <si>
    <t>cuota-tarjetas</t>
  </si>
  <si>
    <t>otros-egresos</t>
  </si>
  <si>
    <t>total-egresos</t>
  </si>
  <si>
    <t>ventas</t>
  </si>
  <si>
    <t>compras</t>
  </si>
  <si>
    <t>mantenimiento</t>
  </si>
  <si>
    <t>pago-empleados</t>
  </si>
  <si>
    <t>alquiler</t>
  </si>
  <si>
    <t>transporte</t>
  </si>
  <si>
    <t>utilidad</t>
  </si>
  <si>
    <t>COMPLETO</t>
  </si>
  <si>
    <t>GRUPO</t>
  </si>
  <si>
    <t>NUMERO</t>
  </si>
  <si>
    <t>SEGMENTO1</t>
  </si>
  <si>
    <t>SEGMENTO2</t>
  </si>
  <si>
    <t>SEGMENTO3</t>
  </si>
  <si>
    <t>COD1</t>
  </si>
  <si>
    <t>COD2</t>
  </si>
  <si>
    <t>49-</t>
  </si>
  <si>
    <t>51-</t>
  </si>
  <si>
    <t>57-</t>
  </si>
  <si>
    <t>59-</t>
  </si>
  <si>
    <t>60-</t>
  </si>
  <si>
    <t>99-</t>
  </si>
  <si>
    <t>46-</t>
  </si>
  <si>
    <t>47-</t>
  </si>
  <si>
    <t>48-</t>
  </si>
  <si>
    <t>50-</t>
  </si>
  <si>
    <t>61-</t>
  </si>
  <si>
    <t>muebles-</t>
  </si>
  <si>
    <t>valor</t>
  </si>
  <si>
    <t>98-</t>
  </si>
  <si>
    <t>7-</t>
  </si>
  <si>
    <t>credito-</t>
  </si>
  <si>
    <t>plazo</t>
  </si>
  <si>
    <t>amortizacion</t>
  </si>
  <si>
    <t>monto</t>
  </si>
  <si>
    <t>proposito</t>
  </si>
  <si>
    <t>hipotecario-</t>
  </si>
  <si>
    <t>tipo-inmueble</t>
  </si>
  <si>
    <t>valor-inmueble</t>
  </si>
  <si>
    <t>ubicación-inmueble</t>
  </si>
  <si>
    <t>entrada</t>
  </si>
  <si>
    <t>dividendo-arriendo</t>
  </si>
  <si>
    <t>condicion-pago-cli-</t>
  </si>
  <si>
    <t>marca-tarjeta-</t>
  </si>
  <si>
    <t>Opción 1</t>
  </si>
  <si>
    <t>Opción 2</t>
  </si>
  <si>
    <t>Opción 3</t>
  </si>
  <si>
    <t>Opción 4</t>
  </si>
  <si>
    <t>Opción 5</t>
  </si>
  <si>
    <t>Opción 6</t>
  </si>
  <si>
    <t>Opción 7</t>
  </si>
  <si>
    <t>Opción 8</t>
  </si>
  <si>
    <t>Opción 9</t>
  </si>
  <si>
    <t>Empleado privado con contrato fijo</t>
  </si>
  <si>
    <t>Empleado privado con contrato temporal</t>
  </si>
  <si>
    <t>Empleado público con nombramiento o contrato fijo</t>
  </si>
  <si>
    <t>Empleado público con contrato temporal</t>
  </si>
  <si>
    <t>Quehaceres domésticos</t>
  </si>
  <si>
    <t>No trabaja / sin ingresos</t>
  </si>
  <si>
    <t>Opción 10</t>
  </si>
  <si>
    <t>Consumo</t>
  </si>
  <si>
    <t>Hipotecario</t>
  </si>
  <si>
    <t>Vehículo</t>
  </si>
  <si>
    <t>Estudios</t>
  </si>
  <si>
    <t>Con cuota fija</t>
  </si>
  <si>
    <t>Con cuota decreciente</t>
  </si>
  <si>
    <t>Casa principal (nueva)</t>
  </si>
  <si>
    <t>Casa principal (usada)</t>
  </si>
  <si>
    <t>Departamento principal (nuevo)</t>
  </si>
  <si>
    <t>Departamento principal (usado)</t>
  </si>
  <si>
    <t>Casa adicional (nueva)</t>
  </si>
  <si>
    <t>Casa adicional (usada)</t>
  </si>
  <si>
    <t>Departamento adicional (nuevo)</t>
  </si>
  <si>
    <t>Departamento adicional (usado)</t>
  </si>
  <si>
    <t>Local/oficina/consultorio</t>
  </si>
  <si>
    <t>Opción 11</t>
  </si>
  <si>
    <t>Opción 12</t>
  </si>
  <si>
    <t>Opción 13</t>
  </si>
  <si>
    <t>Opción 14</t>
  </si>
  <si>
    <t>Opción 15</t>
  </si>
  <si>
    <t>Opción 16</t>
  </si>
  <si>
    <t>Tiempo de residencia en el país (años):</t>
  </si>
  <si>
    <t>Norte</t>
  </si>
  <si>
    <t>Centro</t>
  </si>
  <si>
    <t>Sur</t>
  </si>
  <si>
    <t>Este</t>
  </si>
  <si>
    <t>Oeste</t>
  </si>
  <si>
    <t>Periférico</t>
  </si>
  <si>
    <t>Propia</t>
  </si>
  <si>
    <t>Técnica/tecnológica</t>
  </si>
  <si>
    <t>Sector/tipo de negocio:</t>
  </si>
  <si>
    <t>Comercio</t>
  </si>
  <si>
    <t>Servicios</t>
  </si>
  <si>
    <t>Producción</t>
  </si>
  <si>
    <t>Artesanal</t>
  </si>
  <si>
    <t>Ejercicio Profesional</t>
  </si>
  <si>
    <t>Tipo de actividad 1:</t>
  </si>
  <si>
    <t>Tipo de actividad 2:</t>
  </si>
  <si>
    <t>Tiempo en la actividad 1:</t>
  </si>
  <si>
    <t>Tiempo en la actividad 2:</t>
  </si>
  <si>
    <t>Cíclica / estacional</t>
  </si>
  <si>
    <t>Recurrente / estable</t>
  </si>
  <si>
    <t>Diners Club</t>
  </si>
  <si>
    <t>American Express</t>
  </si>
  <si>
    <t>Visa</t>
  </si>
  <si>
    <t>Discover</t>
  </si>
  <si>
    <t>Bodega</t>
  </si>
  <si>
    <t>filtro</t>
  </si>
  <si>
    <t>fecha</t>
  </si>
  <si>
    <t>Firma del Solicitante</t>
  </si>
  <si>
    <t>97-</t>
  </si>
  <si>
    <t>tipo-solicitud</t>
  </si>
  <si>
    <t>PCH</t>
  </si>
  <si>
    <t>GCH</t>
  </si>
  <si>
    <t>Pensión jubilar cónyuge:</t>
  </si>
  <si>
    <t>Ingresos por rentas:</t>
  </si>
  <si>
    <t>Ingresos por remesas:</t>
  </si>
  <si>
    <t>pension-jubilar-conyuge</t>
  </si>
  <si>
    <t>ingreso-rentas</t>
  </si>
  <si>
    <t>ingreso-remesas</t>
  </si>
  <si>
    <t>96-</t>
  </si>
  <si>
    <t>versión-formulario</t>
  </si>
  <si>
    <t>Master Card</t>
  </si>
  <si>
    <t>Operadora:</t>
  </si>
  <si>
    <t>operadora</t>
  </si>
  <si>
    <t>CNT</t>
  </si>
  <si>
    <t>Claro</t>
  </si>
  <si>
    <t>Movistar</t>
  </si>
  <si>
    <t>Tuenti</t>
  </si>
  <si>
    <t>El documento está protegido para asegurar su integridad y la exactitud de la información. Solamente podrá ingresar información en las celdas resaltadas en gris. Hay celdas que no pueden quedar vacías por lo que si la información no aplica a su caso, deberá ingresar “N/A” (no aplica) o ingresar el valor cero (0).</t>
  </si>
  <si>
    <t>Al seleccionar una celda visualizará un recuadro amarillo con información de ayuda y guía sobre los datos que debe ingresar y el formato de entrada, cuando corresponda.</t>
  </si>
  <si>
    <r>
      <t>En algunos campos, como la sección de información financiera, todos los campos deben tener información, no deben quedar vacíos</t>
    </r>
    <r>
      <rPr>
        <sz val="11"/>
        <color theme="1"/>
        <rFont val="Calibri"/>
        <family val="2"/>
        <scheme val="minor"/>
      </rPr>
      <t>, pues las instituciones financieras exigen que esos campos contengan información. En ese caso, si no requiere ingresar datos, deberá colocar cero (0) en esos campos.</t>
    </r>
  </si>
  <si>
    <t xml:space="preserve">AUTORIZACIONES: Autorizo(amos) expresamente a ANALITIKACORP S.A. para que obtenga información sobre mis(nuestras) referencias e información personal y crediticia contenidos en de cualquier registro público o privado, incluidas la Dirección Nacional de Registro de Datos Públicos, el Registro de Datos Crediticios, los Burós de Información Crediticia autorizados para operar en el país y cualquier otra fuente que se encuentre legal o reglamentariamente autorizada para recopilar, mantener, procesar o entregar los datos referidos a mi(nuestras) persona(s). </t>
  </si>
  <si>
    <t>DECLARACION:  Declaro(amos) y me(nos) responsabilizo(amos) de que la información contenida en esta solicitud es correcta.</t>
  </si>
  <si>
    <t>fecha-ingreso</t>
  </si>
  <si>
    <t>P G E</t>
  </si>
  <si>
    <t>P G</t>
  </si>
  <si>
    <t>G</t>
  </si>
  <si>
    <r>
      <rPr>
        <b/>
        <sz val="11"/>
        <color theme="0"/>
        <rFont val="Calibri"/>
        <family val="2"/>
        <scheme val="minor"/>
      </rPr>
      <t xml:space="preserve">1.1. </t>
    </r>
    <r>
      <rPr>
        <b/>
        <sz val="11"/>
        <color theme="1"/>
        <rFont val="Calibri"/>
        <family val="2"/>
        <scheme val="minor"/>
      </rPr>
      <t>EN CASO DE CLIENTES CON NACIONALIDAD NORTEAMERICANA</t>
    </r>
  </si>
  <si>
    <r>
      <rPr>
        <b/>
        <sz val="11"/>
        <color theme="0"/>
        <rFont val="Calibri"/>
        <family val="2"/>
        <scheme val="minor"/>
      </rPr>
      <t xml:space="preserve">4.1. </t>
    </r>
    <r>
      <rPr>
        <b/>
        <sz val="11"/>
        <color theme="1"/>
        <rFont val="Calibri"/>
        <family val="2"/>
        <scheme val="minor"/>
      </rPr>
      <t>EMPLEADO / DEPENDIENTE</t>
    </r>
  </si>
  <si>
    <r>
      <rPr>
        <b/>
        <sz val="11"/>
        <color theme="0"/>
        <rFont val="Calibri"/>
        <family val="2"/>
        <scheme val="minor"/>
      </rPr>
      <t xml:space="preserve">4.2. </t>
    </r>
    <r>
      <rPr>
        <b/>
        <sz val="11"/>
        <color theme="1"/>
        <rFont val="Calibri"/>
        <family val="2"/>
        <scheme val="minor"/>
      </rPr>
      <t>ACTIVIDAD COMO INDEPENDIENTE</t>
    </r>
  </si>
  <si>
    <r>
      <rPr>
        <b/>
        <sz val="11"/>
        <color theme="0"/>
        <rFont val="Calibri"/>
        <family val="2"/>
        <scheme val="minor"/>
      </rPr>
      <t xml:space="preserve">4.3. </t>
    </r>
    <r>
      <rPr>
        <b/>
        <sz val="11"/>
        <color theme="1"/>
        <rFont val="Calibri"/>
        <family val="2"/>
        <scheme val="minor"/>
      </rPr>
      <t>EMPLEO ANTERIOR (Si el Empleo o Actividad Independiente Actual es Inferior a 1 año)</t>
    </r>
  </si>
  <si>
    <r>
      <rPr>
        <b/>
        <sz val="11"/>
        <color theme="0"/>
        <rFont val="Calibri"/>
        <family val="2"/>
        <scheme val="minor"/>
      </rPr>
      <t xml:space="preserve">4.4. </t>
    </r>
    <r>
      <rPr>
        <b/>
        <sz val="11"/>
        <color theme="1"/>
        <rFont val="Calibri"/>
        <family val="2"/>
        <scheme val="minor"/>
      </rPr>
      <t>RELACION LABORAL DEL CONYUGE</t>
    </r>
  </si>
  <si>
    <r>
      <rPr>
        <b/>
        <sz val="11"/>
        <color theme="0"/>
        <rFont val="Calibri"/>
        <family val="2"/>
        <scheme val="minor"/>
      </rPr>
      <t xml:space="preserve">4.5. </t>
    </r>
    <r>
      <rPr>
        <b/>
        <sz val="11"/>
        <color theme="1"/>
        <rFont val="Calibri"/>
        <family val="2"/>
        <scheme val="minor"/>
      </rPr>
      <t>EMPLEO ANTERIOR DEL CONYUGE (Si el Empleo o Actividad Independiente Actual es Inferior a 1 año)</t>
    </r>
  </si>
  <si>
    <r>
      <rPr>
        <b/>
        <sz val="11"/>
        <color theme="0"/>
        <rFont val="Calibri"/>
        <family val="2"/>
        <scheme val="minor"/>
      </rPr>
      <t xml:space="preserve">5.1. </t>
    </r>
    <r>
      <rPr>
        <b/>
        <sz val="11"/>
        <color theme="1"/>
        <rFont val="Calibri"/>
        <family val="2"/>
        <scheme val="minor"/>
      </rPr>
      <t>INGRESOS Y EGRESOS</t>
    </r>
  </si>
  <si>
    <r>
      <rPr>
        <b/>
        <sz val="11"/>
        <color theme="0"/>
        <rFont val="Calibri"/>
        <family val="2"/>
        <scheme val="minor"/>
      </rPr>
      <t xml:space="preserve">5.1.1. </t>
    </r>
    <r>
      <rPr>
        <b/>
        <sz val="11"/>
        <color theme="1"/>
        <rFont val="Calibri"/>
        <family val="2"/>
        <scheme val="minor"/>
      </rPr>
      <t>Para empleados con relación de dependencia o jubilados</t>
    </r>
  </si>
  <si>
    <r>
      <rPr>
        <b/>
        <sz val="11"/>
        <color theme="0"/>
        <rFont val="Calibri"/>
        <family val="2"/>
        <scheme val="minor"/>
      </rPr>
      <t xml:space="preserve">5.1.2. </t>
    </r>
    <r>
      <rPr>
        <b/>
        <sz val="11"/>
        <color theme="1"/>
        <rFont val="Calibri"/>
        <family val="2"/>
        <scheme val="minor"/>
      </rPr>
      <t>Para Independientes o negocios propios</t>
    </r>
  </si>
  <si>
    <r>
      <rPr>
        <b/>
        <sz val="11"/>
        <color theme="0"/>
        <rFont val="Calibri"/>
        <family val="2"/>
        <scheme val="minor"/>
      </rPr>
      <t xml:space="preserve">5.2. </t>
    </r>
    <r>
      <rPr>
        <b/>
        <sz val="11"/>
        <color theme="1"/>
        <rFont val="Calibri"/>
        <family val="2"/>
        <scheme val="minor"/>
      </rPr>
      <t>INFORMACION ADICIONAL PARA INDEPENDIENTES</t>
    </r>
  </si>
  <si>
    <r>
      <rPr>
        <b/>
        <sz val="11"/>
        <color theme="0"/>
        <rFont val="Calibri"/>
        <family val="2"/>
        <scheme val="minor"/>
      </rPr>
      <t xml:space="preserve">5.3. </t>
    </r>
    <r>
      <rPr>
        <b/>
        <sz val="11"/>
        <color theme="1"/>
        <rFont val="Calibri"/>
        <family val="2"/>
        <scheme val="minor"/>
      </rPr>
      <t>REFERENCIAS BANCARIAS DEL TITULAR</t>
    </r>
  </si>
  <si>
    <r>
      <rPr>
        <b/>
        <sz val="11"/>
        <color theme="0"/>
        <rFont val="Calibri"/>
        <family val="2"/>
        <scheme val="minor"/>
      </rPr>
      <t xml:space="preserve">5.4. </t>
    </r>
    <r>
      <rPr>
        <b/>
        <sz val="11"/>
        <color theme="1"/>
        <rFont val="Calibri"/>
        <family val="2"/>
        <scheme val="minor"/>
      </rPr>
      <t>REFERENCIAS BANCARIAS DEL CONYUGE</t>
    </r>
  </si>
  <si>
    <r>
      <rPr>
        <b/>
        <sz val="11"/>
        <color theme="0"/>
        <rFont val="Calibri"/>
        <family val="2"/>
        <scheme val="minor"/>
      </rPr>
      <t xml:space="preserve">5.5. </t>
    </r>
    <r>
      <rPr>
        <b/>
        <sz val="11"/>
        <color theme="1"/>
        <rFont val="Calibri"/>
        <family val="2"/>
        <scheme val="minor"/>
      </rPr>
      <t>REFERENCIAS COMERCIALES</t>
    </r>
  </si>
  <si>
    <r>
      <rPr>
        <b/>
        <sz val="11"/>
        <color theme="0"/>
        <rFont val="Calibri"/>
        <family val="2"/>
        <scheme val="minor"/>
      </rPr>
      <t xml:space="preserve">5.6. </t>
    </r>
    <r>
      <rPr>
        <b/>
        <sz val="11"/>
        <color theme="1"/>
        <rFont val="Calibri"/>
        <family val="2"/>
        <scheme val="minor"/>
      </rPr>
      <t>REFERENCIA FAMILIAR. FAMILIAR CERCANO QUE NO VIVA CON USTED (HASTA TERCER GRADO DE CONSANGUINIDAD:</t>
    </r>
  </si>
  <si>
    <r>
      <rPr>
        <b/>
        <sz val="11"/>
        <color theme="0"/>
        <rFont val="Calibri"/>
        <family val="2"/>
        <scheme val="minor"/>
      </rPr>
      <t xml:space="preserve">5.7. </t>
    </r>
    <r>
      <rPr>
        <b/>
        <sz val="11"/>
        <color theme="1"/>
        <rFont val="Calibri"/>
        <family val="2"/>
        <scheme val="minor"/>
      </rPr>
      <t>ACTIVOS Y PASIVOS</t>
    </r>
  </si>
  <si>
    <r>
      <rPr>
        <b/>
        <sz val="11"/>
        <color theme="0"/>
        <rFont val="Calibri"/>
        <family val="2"/>
        <scheme val="minor"/>
      </rPr>
      <t xml:space="preserve">5.8. </t>
    </r>
    <r>
      <rPr>
        <b/>
        <sz val="11"/>
        <color theme="1"/>
        <rFont val="Calibri"/>
        <family val="2"/>
        <scheme val="minor"/>
      </rPr>
      <t>LLENAR SI SU ACTIVIDAD TIENE TRANSACCIONES EN DIVISAS INTERNACIONALES DIFERENTES A DOLARES DE LOS ESTADOS UNIDOS</t>
    </r>
  </si>
  <si>
    <r>
      <rPr>
        <b/>
        <sz val="11"/>
        <color theme="0"/>
        <rFont val="Calibri"/>
        <family val="2"/>
        <scheme val="minor"/>
      </rPr>
      <t xml:space="preserve">6.1. </t>
    </r>
    <r>
      <rPr>
        <b/>
        <sz val="11"/>
        <color theme="1"/>
        <rFont val="Calibri"/>
        <family val="2"/>
        <scheme val="minor"/>
      </rPr>
      <t>Información para Crédito Hipotecario</t>
    </r>
  </si>
  <si>
    <t>Otros Ingresos Cónyuge:*</t>
  </si>
  <si>
    <t>* Origen Otr. Ing. Cóny.:</t>
  </si>
  <si>
    <t>TOTAL PATRIMONIO (ACTIVOS - PASIVOS):</t>
  </si>
  <si>
    <t>VERSION</t>
  </si>
  <si>
    <t>CARACTERISTICAS</t>
  </si>
  <si>
    <t>5.0.1</t>
  </si>
  <si>
    <t>Se incorpora ciudad a empleo del cónyuge</t>
  </si>
  <si>
    <t>Se ajusta algunos campos para el formulario de Produbanco y se realiza revisón ortográfica</t>
  </si>
  <si>
    <t>Se elimina campos de ingresos financieros, se los reemplaza por concepto de otros ingresos del cónyuge</t>
  </si>
  <si>
    <t>Se corrige fórmula para pasivos, estaba considerado cuota a pagar en el mes en lugar de la deuda total, saldo a la fecha</t>
  </si>
  <si>
    <t>Se especifica hora de contacto con familiar, colocando específicamente la hora</t>
  </si>
  <si>
    <t>5.0.</t>
  </si>
  <si>
    <t xml:space="preserve">Rediseño total del formulario, ajustándolo a la información de los nuevos formularios de Produbanco </t>
  </si>
  <si>
    <t>Se cambia la estructura de armado de la base de datos, facilitando las actualizaciones futuras, incorporación y eliminación de campos, todo codificado y estructurado</t>
  </si>
  <si>
    <t>Actividad económica:</t>
  </si>
  <si>
    <t>P</t>
  </si>
  <si>
    <t>V5.1.0</t>
  </si>
  <si>
    <t>OCT-18</t>
  </si>
  <si>
    <t>5.1.0</t>
  </si>
  <si>
    <t>Se redefine campos para Análisis de precalificación, dejando solamente lo esencial</t>
  </si>
  <si>
    <t>Se incorpora validador de cédula con el algoritmo del registro civil</t>
  </si>
  <si>
    <t>PASO 1</t>
  </si>
  <si>
    <t>PASO 2</t>
  </si>
  <si>
    <t>PASO 3</t>
  </si>
  <si>
    <t>PASO 4</t>
  </si>
  <si>
    <t>PASO 5</t>
  </si>
  <si>
    <t>RESULTADO</t>
  </si>
  <si>
    <t>Monto de Entrada:</t>
  </si>
  <si>
    <t xml:space="preserve">CONFIDENCIALIDAD.- La información registrada en este formulario será utilizada por ANALITIKACORP S.A. para fines de analizar la capacidad de pago y endeudamiento del solicitante, brindarle asesoría y planificación financiera y crediticia y elaborar reportes de precalificación o gestión de crédito. Conforme la legislación ecuatoriana, los datos personales no serán compartidos con terceros, salvo lo expresamente autorizado en este formulario, en caso de que el solicitante autorice entregar un reporte de precalificación de crédito hipotecario a una empresa constructora o inmobiliaria, a un agente de bienes raíces o al propietario de un inmueble de interés para el solicitante. Ciertos datos podrán ser usados de forma anónima para fines estadísticos. </t>
  </si>
  <si>
    <r>
      <rPr>
        <b/>
        <sz val="11"/>
        <color rgb="FF0070C0"/>
        <rFont val="Calibri"/>
        <family val="2"/>
        <scheme val="minor"/>
      </rPr>
      <t xml:space="preserve">7. </t>
    </r>
    <r>
      <rPr>
        <b/>
        <sz val="11"/>
        <color theme="0"/>
        <rFont val="Calibri"/>
        <family val="2"/>
        <scheme val="minor"/>
      </rPr>
      <t>OTRA INFORMACION</t>
    </r>
  </si>
  <si>
    <r>
      <rPr>
        <b/>
        <sz val="11"/>
        <color rgb="FF0070C0"/>
        <rFont val="Calibri"/>
        <family val="2"/>
        <scheme val="minor"/>
      </rPr>
      <t>2.</t>
    </r>
    <r>
      <rPr>
        <b/>
        <sz val="11"/>
        <color theme="0"/>
        <rFont val="Calibri"/>
        <family val="2"/>
        <scheme val="minor"/>
      </rPr>
      <t xml:space="preserve"> DATOS DE RESIDENCIA</t>
    </r>
  </si>
  <si>
    <r>
      <rPr>
        <b/>
        <sz val="11"/>
        <color rgb="FF0070C0"/>
        <rFont val="Calibri"/>
        <family val="2"/>
        <scheme val="minor"/>
      </rPr>
      <t xml:space="preserve">1. </t>
    </r>
    <r>
      <rPr>
        <b/>
        <sz val="11"/>
        <color theme="0"/>
        <rFont val="Calibri"/>
        <family val="2"/>
        <scheme val="minor"/>
      </rPr>
      <t>DATOS PERSONALES</t>
    </r>
  </si>
  <si>
    <r>
      <rPr>
        <b/>
        <sz val="11"/>
        <color rgb="FF0070C0"/>
        <rFont val="Calibri"/>
        <family val="2"/>
        <scheme val="minor"/>
      </rPr>
      <t xml:space="preserve">3. </t>
    </r>
    <r>
      <rPr>
        <b/>
        <sz val="11"/>
        <color theme="0"/>
        <rFont val="Calibri"/>
        <family val="2"/>
        <scheme val="minor"/>
      </rPr>
      <t>DATOS DEL CONYUGE</t>
    </r>
  </si>
  <si>
    <r>
      <rPr>
        <b/>
        <sz val="11"/>
        <color rgb="FF0070C0"/>
        <rFont val="Calibri"/>
        <family val="2"/>
        <scheme val="minor"/>
      </rPr>
      <t>4.</t>
    </r>
    <r>
      <rPr>
        <b/>
        <sz val="11"/>
        <color theme="0"/>
        <rFont val="Calibri"/>
        <family val="2"/>
        <scheme val="minor"/>
      </rPr>
      <t xml:space="preserve"> ACTIVIDAD ECONOMICA</t>
    </r>
  </si>
  <si>
    <r>
      <rPr>
        <b/>
        <sz val="11"/>
        <color rgb="FF0070C0"/>
        <rFont val="Calibri"/>
        <family val="2"/>
        <scheme val="minor"/>
      </rPr>
      <t>5.</t>
    </r>
    <r>
      <rPr>
        <b/>
        <sz val="11"/>
        <color theme="0"/>
        <rFont val="Calibri"/>
        <family val="2"/>
        <scheme val="minor"/>
      </rPr>
      <t xml:space="preserve"> INFORMACION PARA ANALISIS DEL CLIENTE</t>
    </r>
  </si>
  <si>
    <r>
      <rPr>
        <b/>
        <sz val="11"/>
        <color rgb="FF0070C0"/>
        <rFont val="Calibri"/>
        <family val="2"/>
        <scheme val="minor"/>
      </rPr>
      <t>6.</t>
    </r>
    <r>
      <rPr>
        <b/>
        <sz val="11"/>
        <color theme="0"/>
        <rFont val="Calibri"/>
        <family val="2"/>
        <scheme val="minor"/>
      </rPr>
      <t xml:space="preserve"> INFORMACION DEL CREDITO REQUERIDO</t>
    </r>
  </si>
  <si>
    <t>Se coloca colores corporativos AnalitikaCorp S.A.</t>
  </si>
  <si>
    <t>SOLICITUD DE PRECALIFICACION DE CREDITO HIPOTECARIO</t>
  </si>
  <si>
    <t>SOLICITUD DE GESTION DE CREDITO HIPOTECARIO</t>
  </si>
  <si>
    <t>SOLICITUD DE ANALISIS DE CAPACIDAD DE ENDEUDAMIENTO</t>
  </si>
  <si>
    <t>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</si>
</sst>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quot;$&quot;* #,##0.00_ ;_ &quot;$&quot;* \-#,##0.00_ ;_ &quot;$&quot;* &quot;-&quot;??_ ;_ @_ "/>
    <numFmt numFmtId="43" formatCode="_ * #,##0.00_ ;_ * \-#,##0.00_ ;_ * &quot;-&quot;??_ ;_ @_ "/>
    <numFmt numFmtId="164" formatCode="_(&quot;$&quot;\ * #,##0.00_);_(&quot;$&quot;\ * \(#,##0.00\);_(&quot;$&quot;\ * &quot;-&quot;??_);_(@_)"/>
    <numFmt numFmtId="165" formatCode="_(* #,##0.00_);_(* \(#,##0.00\);_(* &quot;-&quot;??_);_(@_)"/>
    <numFmt numFmtId="166" formatCode="\(000\)\ 000\-0000"/>
    <numFmt numFmtId="167" formatCode="\(0##\)\ 000\-0000"/>
    <numFmt numFmtId="168" formatCode="000000000\-0"/>
    <numFmt numFmtId="169" formatCode="_ * #,##0_ ;_ * \-#,##0_ ;_ * &quot;-&quot;??_ ;_ @_ "/>
    <numFmt numFmtId="170" formatCode="000000"/>
    <numFmt numFmtId="171" formatCode="&quot;$&quot;\ #,##0_ ;\-#,##0\ "/>
    <numFmt numFmtId="172" formatCode="d\-mmm\-yyyy"/>
    <numFmt numFmtId="173" formatCode="0000000000\-000"/>
  </numFmts>
  <fonts count="11" x14ac:knownFonts="1">
    <font>
      <sz val="11"/>
      <color theme="1"/>
      <name val="Calibri"/>
      <family val="2"/>
      <scheme val="minor"/>
    </font>
    <font>
      <sz val="10"/>
      <name val="Arial"/>
      <family val="2"/>
    </font>
    <font>
      <sz val="11"/>
      <color theme="1"/>
      <name val="Calibri"/>
      <family val="2"/>
      <scheme val="minor"/>
    </font>
    <font>
      <b/>
      <sz val="11"/>
      <color theme="0"/>
      <name val="Calibri"/>
      <family val="2"/>
      <scheme val="minor"/>
    </font>
    <font>
      <b/>
      <sz val="14"/>
      <color theme="1"/>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b/>
      <sz val="14"/>
      <color rgb="FFFF0000"/>
      <name val="Calibri"/>
      <family val="2"/>
      <scheme val="minor"/>
    </font>
    <font>
      <b/>
      <sz val="11"/>
      <name val="Calibri"/>
      <family val="2"/>
      <scheme val="minor"/>
    </font>
    <font>
      <b/>
      <sz val="11"/>
      <color rgb="FF0070C0"/>
      <name val="Calibri"/>
      <family val="2"/>
      <scheme val="minor"/>
    </font>
  </fonts>
  <fills count="7">
    <fill>
      <patternFill patternType="none"/>
    </fill>
    <fill>
      <patternFill patternType="gray125"/>
    </fill>
    <fill>
      <patternFill patternType="solid">
        <fgColor theme="9"/>
        <bgColor theme="9"/>
      </patternFill>
    </fill>
    <fill>
      <patternFill patternType="solid">
        <fgColor theme="5" tint="0.59999389629810485"/>
        <bgColor indexed="64"/>
      </patternFill>
    </fill>
    <fill>
      <patternFill patternType="solid">
        <fgColor rgb="FFFFFF00"/>
        <bgColor indexed="64"/>
      </patternFill>
    </fill>
    <fill>
      <patternFill patternType="solid">
        <fgColor rgb="FF0070C0"/>
        <bgColor indexed="64"/>
      </patternFill>
    </fill>
    <fill>
      <patternFill patternType="solid">
        <fgColor rgb="FFBDE3FF"/>
        <bgColor indexed="64"/>
      </patternFill>
    </fill>
  </fills>
  <borders count="59">
    <border>
      <left/>
      <right/>
      <top/>
      <bottom/>
      <diagonal/>
    </border>
    <border>
      <left style="thin">
        <color theme="9"/>
      </left>
      <right/>
      <top style="thin">
        <color theme="9"/>
      </top>
      <bottom/>
      <diagonal/>
    </border>
    <border>
      <left/>
      <right/>
      <top style="thin">
        <color theme="9"/>
      </top>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diagonal/>
    </border>
    <border>
      <left/>
      <right style="thin">
        <color theme="9"/>
      </right>
      <top style="thin">
        <color theme="9"/>
      </top>
      <bottom style="thin">
        <color theme="9"/>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style="thin">
        <color rgb="FF0070C0"/>
      </bottom>
      <diagonal/>
    </border>
    <border>
      <left style="medium">
        <color rgb="FF0070C0"/>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medium">
        <color rgb="FF0070C0"/>
      </right>
      <top style="medium">
        <color rgb="FF0070C0"/>
      </top>
      <bottom style="thin">
        <color rgb="FF0070C0"/>
      </bottom>
      <diagonal/>
    </border>
    <border>
      <left style="medium">
        <color rgb="FF0070C0"/>
      </left>
      <right/>
      <top style="thin">
        <color rgb="FF0070C0"/>
      </top>
      <bottom style="thin">
        <color rgb="FF0070C0"/>
      </bottom>
      <diagonal/>
    </border>
    <border>
      <left/>
      <right style="medium">
        <color rgb="FF0070C0"/>
      </right>
      <top style="thin">
        <color rgb="FF0070C0"/>
      </top>
      <bottom style="thin">
        <color rgb="FF0070C0"/>
      </bottom>
      <diagonal/>
    </border>
    <border>
      <left style="medium">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style="thin">
        <color rgb="FF0070C0"/>
      </top>
      <bottom style="medium">
        <color rgb="FF0070C0"/>
      </bottom>
      <diagonal/>
    </border>
    <border>
      <left/>
      <right style="medium">
        <color rgb="FF0070C0"/>
      </right>
      <top style="thin">
        <color rgb="FF0070C0"/>
      </top>
      <bottom style="medium">
        <color rgb="FF0070C0"/>
      </bottom>
      <diagonal/>
    </border>
    <border>
      <left style="medium">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style="thin">
        <color rgb="FF0070C0"/>
      </top>
      <bottom/>
      <diagonal/>
    </border>
    <border>
      <left/>
      <right style="medium">
        <color rgb="FF0070C0"/>
      </right>
      <top style="thin">
        <color rgb="FF0070C0"/>
      </top>
      <bottom/>
      <diagonal/>
    </border>
    <border>
      <left style="thin">
        <color rgb="FF0070C0"/>
      </left>
      <right/>
      <top/>
      <bottom style="thin">
        <color rgb="FF0070C0"/>
      </bottom>
      <diagonal/>
    </border>
    <border>
      <left/>
      <right style="thin">
        <color rgb="FF0070C0"/>
      </right>
      <top/>
      <bottom style="thin">
        <color rgb="FF0070C0"/>
      </bottom>
      <diagonal/>
    </border>
    <border>
      <left/>
      <right/>
      <top/>
      <bottom style="thin">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bottom/>
      <diagonal/>
    </border>
    <border>
      <left style="medium">
        <color rgb="FF0070C0"/>
      </left>
      <right/>
      <top/>
      <bottom/>
      <diagonal/>
    </border>
    <border>
      <left style="thin">
        <color rgb="FF0070C0"/>
      </left>
      <right style="thin">
        <color rgb="FF0070C0"/>
      </right>
      <top/>
      <bottom style="thin">
        <color rgb="FF0070C0"/>
      </bottom>
      <diagonal/>
    </border>
    <border>
      <left style="thin">
        <color rgb="FF0070C0"/>
      </left>
      <right/>
      <top/>
      <bottom style="medium">
        <color rgb="FF0070C0"/>
      </bottom>
      <diagonal/>
    </border>
    <border>
      <left/>
      <right/>
      <top/>
      <bottom style="medium">
        <color rgb="FF0070C0"/>
      </bottom>
      <diagonal/>
    </border>
    <border>
      <left/>
      <right style="thin">
        <color rgb="FF0070C0"/>
      </right>
      <top/>
      <bottom style="medium">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style="thin">
        <color rgb="FF0070C0"/>
      </right>
      <top/>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style="medium">
        <color rgb="FF0070C0"/>
      </right>
      <top/>
      <bottom style="thin">
        <color rgb="FF0070C0"/>
      </bottom>
      <diagonal/>
    </border>
    <border>
      <left style="medium">
        <color rgb="FF0070C0"/>
      </left>
      <right style="thin">
        <color rgb="FF0070C0"/>
      </right>
      <top style="medium">
        <color rgb="FF0070C0"/>
      </top>
      <bottom/>
      <diagonal/>
    </border>
    <border>
      <left style="thin">
        <color rgb="FF0070C0"/>
      </left>
      <right style="thin">
        <color rgb="FF0070C0"/>
      </right>
      <top style="medium">
        <color rgb="FF0070C0"/>
      </top>
      <bottom style="thin">
        <color rgb="FF0070C0"/>
      </bottom>
      <diagonal/>
    </border>
    <border>
      <left/>
      <right style="thin">
        <color rgb="FF0070C0"/>
      </right>
      <top style="medium">
        <color rgb="FF0070C0"/>
      </top>
      <bottom style="medium">
        <color rgb="FF0070C0"/>
      </bottom>
      <diagonal/>
    </border>
    <border>
      <left style="thin">
        <color rgb="FF0070C0"/>
      </left>
      <right/>
      <top style="medium">
        <color rgb="FF0070C0"/>
      </top>
      <bottom style="medium">
        <color rgb="FF0070C0"/>
      </bottom>
      <diagonal/>
    </border>
    <border>
      <left style="thin">
        <color rgb="FF0070C0"/>
      </left>
      <right/>
      <top style="medium">
        <color rgb="FF0070C0"/>
      </top>
      <bottom/>
      <diagonal/>
    </border>
    <border>
      <left/>
      <right style="thin">
        <color rgb="FF0070C0"/>
      </right>
      <top style="medium">
        <color rgb="FF0070C0"/>
      </top>
      <bottom/>
      <diagonal/>
    </border>
    <border>
      <left style="medium">
        <color rgb="FF0070C0"/>
      </left>
      <right/>
      <top/>
      <bottom style="medium">
        <color rgb="FF0070C0"/>
      </bottom>
      <diagonal/>
    </border>
    <border>
      <left/>
      <right style="medium">
        <color rgb="FF0070C0"/>
      </right>
      <top/>
      <bottom style="medium">
        <color rgb="FF0070C0"/>
      </bottom>
      <diagonal/>
    </border>
    <border>
      <left style="medium">
        <color rgb="FF0070C0"/>
      </left>
      <right/>
      <top/>
      <bottom style="thin">
        <color rgb="FF0070C0"/>
      </bottom>
      <diagonal/>
    </border>
    <border>
      <left/>
      <right style="medium">
        <color rgb="FF0070C0"/>
      </right>
      <top/>
      <bottom style="thin">
        <color rgb="FF0070C0"/>
      </bottom>
      <diagonal/>
    </border>
  </borders>
  <cellStyleXfs count="7">
    <xf numFmtId="0" fontId="0" fillId="0" borderId="0"/>
    <xf numFmtId="44" fontId="2" fillId="0" borderId="0" applyFont="0" applyFill="0" applyBorder="0" applyAlignment="0" applyProtection="0"/>
    <xf numFmtId="0" fontId="1" fillId="0" borderId="0"/>
    <xf numFmtId="164"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92">
    <xf numFmtId="0" fontId="0" fillId="0" borderId="0" xfId="0"/>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0" fillId="0" borderId="0" xfId="0" quotePrefix="1" applyFont="1" applyAlignment="1">
      <alignment horizontal="left" wrapText="1"/>
    </xf>
    <xf numFmtId="0" fontId="0" fillId="0" borderId="0" xfId="0" applyAlignment="1">
      <alignment vertical="top" wrapText="1"/>
    </xf>
    <xf numFmtId="0" fontId="0" fillId="0" borderId="0" xfId="0" quotePrefix="1" applyAlignment="1">
      <alignment horizontal="left" wrapText="1"/>
    </xf>
    <xf numFmtId="0" fontId="0" fillId="0" borderId="0" xfId="0"/>
    <xf numFmtId="0" fontId="0" fillId="0" borderId="0" xfId="0"/>
    <xf numFmtId="0" fontId="0" fillId="0" borderId="0" xfId="0" applyFill="1" applyBorder="1"/>
    <xf numFmtId="0" fontId="0" fillId="0" borderId="0" xfId="0" quotePrefix="1" applyAlignment="1">
      <alignment horizontal="left"/>
    </xf>
    <xf numFmtId="0" fontId="0" fillId="0" borderId="0" xfId="0" applyAlignment="1">
      <alignment horizontal="left"/>
    </xf>
    <xf numFmtId="16" fontId="0" fillId="0" borderId="0" xfId="0" applyNumberFormat="1"/>
    <xf numFmtId="0" fontId="3" fillId="2" borderId="1" xfId="0" applyFont="1" applyFill="1" applyBorder="1" applyAlignment="1">
      <alignment horizontal="left"/>
    </xf>
    <xf numFmtId="0" fontId="3" fillId="2" borderId="2" xfId="0" applyFont="1" applyFill="1" applyBorder="1" applyAlignment="1">
      <alignment horizontal="left"/>
    </xf>
    <xf numFmtId="0" fontId="0" fillId="0" borderId="1" xfId="0" applyFont="1" applyBorder="1"/>
    <xf numFmtId="0" fontId="0" fillId="0" borderId="2" xfId="0" applyFont="1" applyBorder="1"/>
    <xf numFmtId="0" fontId="0" fillId="0" borderId="2" xfId="0" applyFont="1" applyBorder="1" applyAlignment="1">
      <alignment horizontal="left"/>
    </xf>
    <xf numFmtId="0" fontId="0" fillId="0" borderId="1" xfId="0" applyFont="1" applyBorder="1" applyAlignment="1">
      <alignment horizontal="left"/>
    </xf>
    <xf numFmtId="0" fontId="0" fillId="0" borderId="3" xfId="0" applyFont="1" applyBorder="1"/>
    <xf numFmtId="0" fontId="0" fillId="0" borderId="4" xfId="0" applyFont="1" applyBorder="1"/>
    <xf numFmtId="0" fontId="0" fillId="0" borderId="5" xfId="0" applyFont="1" applyBorder="1"/>
    <xf numFmtId="0" fontId="3" fillId="2" borderId="5" xfId="0" applyFont="1" applyFill="1" applyBorder="1" applyAlignment="1">
      <alignment horizontal="left"/>
    </xf>
    <xf numFmtId="0" fontId="0" fillId="0" borderId="6" xfId="0" applyFont="1" applyBorder="1"/>
    <xf numFmtId="0" fontId="0" fillId="0" borderId="2" xfId="0" quotePrefix="1" applyFont="1" applyBorder="1" applyAlignment="1">
      <alignment horizontal="left"/>
    </xf>
    <xf numFmtId="0" fontId="0" fillId="0" borderId="0" xfId="0" applyAlignment="1">
      <alignment horizontal="center"/>
    </xf>
    <xf numFmtId="0" fontId="0" fillId="0" borderId="4" xfId="0" quotePrefix="1" applyFont="1" applyBorder="1" applyAlignment="1">
      <alignment horizontal="left"/>
    </xf>
    <xf numFmtId="0" fontId="0" fillId="0" borderId="0" xfId="0" applyProtection="1">
      <protection hidden="1"/>
    </xf>
    <xf numFmtId="0" fontId="0" fillId="0" borderId="0" xfId="0" applyAlignment="1" applyProtection="1">
      <alignment horizontal="center"/>
      <protection hidden="1"/>
    </xf>
    <xf numFmtId="0" fontId="0" fillId="0" borderId="0" xfId="0" applyFill="1" applyBorder="1" applyProtection="1">
      <protection hidden="1"/>
    </xf>
    <xf numFmtId="0" fontId="0" fillId="0" borderId="0" xfId="0" quotePrefix="1" applyBorder="1" applyAlignment="1" applyProtection="1">
      <alignment horizontal="left"/>
      <protection hidden="1"/>
    </xf>
    <xf numFmtId="0" fontId="0" fillId="0" borderId="0" xfId="0" applyFill="1"/>
    <xf numFmtId="0" fontId="6" fillId="0" borderId="0" xfId="0" quotePrefix="1" applyFont="1" applyAlignment="1" applyProtection="1">
      <alignment horizontal="left"/>
      <protection hidden="1"/>
    </xf>
    <xf numFmtId="0" fontId="0" fillId="0" borderId="0" xfId="0" applyNumberFormat="1" applyAlignment="1">
      <alignment horizontal="left"/>
    </xf>
    <xf numFmtId="44" fontId="0" fillId="0" borderId="0" xfId="0" applyNumberFormat="1"/>
    <xf numFmtId="0" fontId="4" fillId="3" borderId="0" xfId="0" applyFont="1" applyFill="1" applyAlignment="1" applyProtection="1">
      <alignment horizontal="center" vertical="center"/>
      <protection hidden="1"/>
    </xf>
    <xf numFmtId="0" fontId="5" fillId="0" borderId="0" xfId="0" quotePrefix="1" applyFont="1" applyAlignment="1">
      <alignment horizontal="left" wrapText="1"/>
    </xf>
    <xf numFmtId="0" fontId="0" fillId="0" borderId="0" xfId="0" applyAlignment="1" applyProtection="1">
      <alignment horizontal="center" vertical="center"/>
      <protection hidden="1"/>
    </xf>
    <xf numFmtId="0" fontId="0" fillId="0" borderId="0" xfId="0" applyAlignment="1">
      <alignment vertical="center"/>
    </xf>
    <xf numFmtId="0" fontId="0" fillId="0" borderId="0" xfId="0" quotePrefix="1" applyAlignment="1" applyProtection="1">
      <alignment horizontal="center"/>
      <protection hidden="1"/>
    </xf>
    <xf numFmtId="14" fontId="0" fillId="0" borderId="0" xfId="0" applyNumberFormat="1"/>
    <xf numFmtId="0" fontId="8" fillId="4" borderId="0" xfId="0" applyFont="1" applyFill="1"/>
    <xf numFmtId="0" fontId="5" fillId="0" borderId="0" xfId="0" applyFont="1"/>
    <xf numFmtId="17" fontId="0" fillId="0" borderId="0" xfId="0" applyNumberFormat="1"/>
    <xf numFmtId="1" fontId="0" fillId="0" borderId="0" xfId="0" applyNumberFormat="1" applyAlignment="1">
      <alignment horizontal="left"/>
    </xf>
    <xf numFmtId="0" fontId="0" fillId="0" borderId="0" xfId="0" applyBorder="1" applyProtection="1">
      <protection hidden="1"/>
    </xf>
    <xf numFmtId="0" fontId="0" fillId="0" borderId="0" xfId="0" quotePrefix="1" applyAlignment="1" applyProtection="1">
      <alignment horizontal="center" vertical="center"/>
      <protection hidden="1"/>
    </xf>
    <xf numFmtId="0" fontId="0" fillId="0" borderId="0" xfId="0" quotePrefix="1" applyAlignment="1">
      <alignment horizontal="right"/>
    </xf>
    <xf numFmtId="0" fontId="0" fillId="0" borderId="0" xfId="0" applyAlignment="1">
      <alignment horizontal="right"/>
    </xf>
    <xf numFmtId="0" fontId="0" fillId="0" borderId="8" xfId="0" quotePrefix="1" applyBorder="1" applyAlignment="1" applyProtection="1">
      <alignment horizontal="left"/>
      <protection hidden="1"/>
    </xf>
    <xf numFmtId="0" fontId="0" fillId="6" borderId="9" xfId="0" applyFill="1" applyBorder="1" applyProtection="1">
      <protection locked="0" hidden="1"/>
    </xf>
    <xf numFmtId="0" fontId="0" fillId="0" borderId="8" xfId="0" applyBorder="1" applyProtection="1">
      <protection hidden="1"/>
    </xf>
    <xf numFmtId="166" fontId="0" fillId="6" borderId="9" xfId="0" applyNumberFormat="1" applyFill="1" applyBorder="1" applyAlignment="1" applyProtection="1">
      <alignment horizontal="left"/>
      <protection locked="0" hidden="1"/>
    </xf>
    <xf numFmtId="168" fontId="0" fillId="6" borderId="9" xfId="0" applyNumberFormat="1" applyFill="1" applyBorder="1" applyAlignment="1" applyProtection="1">
      <alignment horizontal="left"/>
      <protection locked="0" hidden="1"/>
    </xf>
    <xf numFmtId="0" fontId="0" fillId="6" borderId="9" xfId="0" applyFill="1" applyBorder="1" applyAlignment="1" applyProtection="1">
      <alignment horizontal="left"/>
      <protection locked="0" hidden="1"/>
    </xf>
    <xf numFmtId="172" fontId="0" fillId="6" borderId="9" xfId="0" applyNumberFormat="1" applyFill="1" applyBorder="1" applyAlignment="1" applyProtection="1">
      <alignment horizontal="left"/>
      <protection locked="0" hidden="1"/>
    </xf>
    <xf numFmtId="167" fontId="0" fillId="6" borderId="9" xfId="0" applyNumberFormat="1" applyFill="1" applyBorder="1" applyAlignment="1" applyProtection="1">
      <alignment horizontal="left"/>
      <protection locked="0" hidden="1"/>
    </xf>
    <xf numFmtId="0" fontId="0" fillId="0" borderId="13" xfId="0" applyBorder="1" applyProtection="1">
      <protection hidden="1"/>
    </xf>
    <xf numFmtId="172" fontId="0" fillId="6" borderId="17" xfId="0" applyNumberFormat="1" applyFill="1" applyBorder="1" applyAlignment="1" applyProtection="1">
      <alignment horizontal="left"/>
      <protection locked="0" hidden="1"/>
    </xf>
    <xf numFmtId="0" fontId="0" fillId="0" borderId="16" xfId="0" applyBorder="1" applyProtection="1">
      <protection hidden="1"/>
    </xf>
    <xf numFmtId="0" fontId="0" fillId="0" borderId="18" xfId="0" applyBorder="1" applyProtection="1">
      <protection hidden="1"/>
    </xf>
    <xf numFmtId="0" fontId="0" fillId="6" borderId="20" xfId="0" applyFill="1" applyBorder="1" applyAlignment="1" applyProtection="1">
      <alignment horizontal="left"/>
      <protection locked="0" hidden="1"/>
    </xf>
    <xf numFmtId="0" fontId="0" fillId="0" borderId="21" xfId="0" applyBorder="1" applyProtection="1">
      <protection hidden="1"/>
    </xf>
    <xf numFmtId="0" fontId="0" fillId="0" borderId="23" xfId="0" applyBorder="1" applyProtection="1">
      <protection hidden="1"/>
    </xf>
    <xf numFmtId="0" fontId="0" fillId="0" borderId="26" xfId="0" applyBorder="1" applyProtection="1">
      <protection hidden="1"/>
    </xf>
    <xf numFmtId="0" fontId="0" fillId="0" borderId="28" xfId="0" applyBorder="1" applyProtection="1">
      <protection hidden="1"/>
    </xf>
    <xf numFmtId="167" fontId="0" fillId="6" borderId="25" xfId="0" applyNumberFormat="1" applyFill="1" applyBorder="1" applyAlignment="1" applyProtection="1">
      <alignment horizontal="left"/>
      <protection locked="0" hidden="1"/>
    </xf>
    <xf numFmtId="0" fontId="0" fillId="0" borderId="26" xfId="0" quotePrefix="1" applyBorder="1" applyAlignment="1" applyProtection="1">
      <alignment horizontal="left"/>
      <protection hidden="1"/>
    </xf>
    <xf numFmtId="0" fontId="0" fillId="6" borderId="25" xfId="0" applyFill="1" applyBorder="1" applyProtection="1">
      <protection locked="0" hidden="1"/>
    </xf>
    <xf numFmtId="0" fontId="0" fillId="6" borderId="29" xfId="0" applyFill="1" applyBorder="1" applyProtection="1">
      <protection locked="0" hidden="1"/>
    </xf>
    <xf numFmtId="0" fontId="0" fillId="0" borderId="8" xfId="0" applyFill="1" applyBorder="1" applyProtection="1">
      <protection hidden="1"/>
    </xf>
    <xf numFmtId="0" fontId="0" fillId="0" borderId="13" xfId="0" quotePrefix="1" applyBorder="1" applyAlignment="1" applyProtection="1">
      <alignment horizontal="left"/>
      <protection hidden="1"/>
    </xf>
    <xf numFmtId="173" fontId="0" fillId="6" borderId="12" xfId="0" applyNumberFormat="1" applyFill="1" applyBorder="1" applyAlignment="1" applyProtection="1">
      <alignment horizontal="left"/>
      <protection locked="0" hidden="1"/>
    </xf>
    <xf numFmtId="167" fontId="0" fillId="6" borderId="15" xfId="0" applyNumberFormat="1" applyFill="1" applyBorder="1" applyAlignment="1" applyProtection="1">
      <alignment horizontal="left"/>
      <protection locked="0" hidden="1"/>
    </xf>
    <xf numFmtId="0" fontId="0" fillId="0" borderId="16" xfId="0" quotePrefix="1" applyBorder="1" applyAlignment="1" applyProtection="1">
      <alignment horizontal="left"/>
      <protection hidden="1"/>
    </xf>
    <xf numFmtId="0" fontId="0" fillId="0" borderId="18" xfId="0" quotePrefix="1" applyBorder="1" applyAlignment="1" applyProtection="1">
      <alignment horizontal="left"/>
      <protection hidden="1"/>
    </xf>
    <xf numFmtId="167" fontId="0" fillId="6" borderId="20" xfId="0" applyNumberFormat="1" applyFill="1" applyBorder="1" applyAlignment="1" applyProtection="1">
      <alignment horizontal="left"/>
      <protection locked="0" hidden="1"/>
    </xf>
    <xf numFmtId="172" fontId="0" fillId="6" borderId="20" xfId="0" applyNumberFormat="1" applyFill="1" applyBorder="1" applyAlignment="1" applyProtection="1">
      <alignment horizontal="left"/>
      <protection locked="0" hidden="1"/>
    </xf>
    <xf numFmtId="172" fontId="0" fillId="6" borderId="22" xfId="0" applyNumberFormat="1" applyFill="1" applyBorder="1" applyAlignment="1" applyProtection="1">
      <alignment horizontal="left"/>
      <protection locked="0" hidden="1"/>
    </xf>
    <xf numFmtId="0" fontId="0" fillId="6" borderId="17" xfId="0" applyFill="1" applyBorder="1" applyProtection="1">
      <protection locked="0" hidden="1"/>
    </xf>
    <xf numFmtId="44" fontId="0" fillId="6" borderId="9" xfId="1" applyFont="1" applyFill="1" applyBorder="1" applyProtection="1">
      <protection locked="0" hidden="1"/>
    </xf>
    <xf numFmtId="44" fontId="0" fillId="0" borderId="9" xfId="0" applyNumberFormat="1" applyFill="1" applyBorder="1" applyProtection="1">
      <protection hidden="1"/>
    </xf>
    <xf numFmtId="44" fontId="0" fillId="6" borderId="17" xfId="1" applyFont="1" applyFill="1" applyBorder="1" applyProtection="1">
      <protection locked="0" hidden="1"/>
    </xf>
    <xf numFmtId="0" fontId="0" fillId="0" borderId="34" xfId="0" applyBorder="1" applyProtection="1">
      <protection hidden="1"/>
    </xf>
    <xf numFmtId="0" fontId="0" fillId="0" borderId="35" xfId="0" applyBorder="1" applyProtection="1">
      <protection hidden="1"/>
    </xf>
    <xf numFmtId="44" fontId="0" fillId="0" borderId="20" xfId="1" applyFont="1" applyBorder="1" applyProtection="1">
      <protection hidden="1"/>
    </xf>
    <xf numFmtId="0" fontId="0" fillId="0" borderId="21" xfId="0" quotePrefix="1" applyBorder="1" applyAlignment="1" applyProtection="1">
      <alignment horizontal="left"/>
      <protection hidden="1"/>
    </xf>
    <xf numFmtId="44" fontId="0" fillId="0" borderId="22" xfId="0" applyNumberFormat="1" applyBorder="1" applyProtection="1">
      <protection hidden="1"/>
    </xf>
    <xf numFmtId="44" fontId="0" fillId="0" borderId="20" xfId="0" applyNumberFormat="1" applyBorder="1" applyProtection="1">
      <protection hidden="1"/>
    </xf>
    <xf numFmtId="9" fontId="0" fillId="6" borderId="9" xfId="6" applyFont="1" applyFill="1" applyBorder="1" applyProtection="1">
      <protection locked="0" hidden="1"/>
    </xf>
    <xf numFmtId="167" fontId="0" fillId="6" borderId="7" xfId="0" applyNumberFormat="1" applyFill="1" applyBorder="1" applyAlignment="1" applyProtection="1">
      <alignment horizontal="left"/>
      <protection locked="0" hidden="1"/>
    </xf>
    <xf numFmtId="9" fontId="0" fillId="6" borderId="7" xfId="6" applyFont="1" applyFill="1" applyBorder="1" applyAlignment="1" applyProtection="1">
      <alignment horizontal="left"/>
      <protection locked="0" hidden="1"/>
    </xf>
    <xf numFmtId="0" fontId="0" fillId="6" borderId="7" xfId="0" applyFill="1" applyBorder="1" applyProtection="1">
      <protection locked="0" hidden="1"/>
    </xf>
    <xf numFmtId="44" fontId="0" fillId="6" borderId="7" xfId="1" applyFont="1" applyFill="1" applyBorder="1" applyProtection="1">
      <protection locked="0" hidden="1"/>
    </xf>
    <xf numFmtId="20" fontId="0" fillId="6" borderId="22" xfId="0" applyNumberFormat="1" applyFill="1" applyBorder="1" applyProtection="1">
      <protection locked="0" hidden="1"/>
    </xf>
    <xf numFmtId="167" fontId="0" fillId="6" borderId="39" xfId="0" applyNumberFormat="1" applyFill="1" applyBorder="1" applyAlignment="1" applyProtection="1">
      <alignment horizontal="left"/>
      <protection locked="0" hidden="1"/>
    </xf>
    <xf numFmtId="0" fontId="0" fillId="6" borderId="22" xfId="0" applyFill="1" applyBorder="1" applyProtection="1">
      <protection locked="0" hidden="1"/>
    </xf>
    <xf numFmtId="0" fontId="0" fillId="6" borderId="20" xfId="0" applyFill="1" applyBorder="1" applyProtection="1">
      <protection locked="0" hidden="1"/>
    </xf>
    <xf numFmtId="0" fontId="0" fillId="0" borderId="11" xfId="0" applyBorder="1" applyProtection="1">
      <protection hidden="1"/>
    </xf>
    <xf numFmtId="0" fontId="0" fillId="6" borderId="12" xfId="0" applyFill="1" applyBorder="1" applyProtection="1">
      <protection locked="0" hidden="1"/>
    </xf>
    <xf numFmtId="0" fontId="0" fillId="6" borderId="15" xfId="0" applyFill="1" applyBorder="1" applyProtection="1">
      <protection locked="0" hidden="1"/>
    </xf>
    <xf numFmtId="9" fontId="0" fillId="6" borderId="44" xfId="6" applyFont="1" applyFill="1" applyBorder="1" applyAlignment="1" applyProtection="1">
      <alignment horizontal="left"/>
      <protection locked="0" hidden="1"/>
    </xf>
    <xf numFmtId="167" fontId="0" fillId="6" borderId="46" xfId="0" applyNumberFormat="1" applyFill="1" applyBorder="1" applyAlignment="1" applyProtection="1">
      <alignment horizontal="left"/>
      <protection locked="0" hidden="1"/>
    </xf>
    <xf numFmtId="44" fontId="0" fillId="6" borderId="46" xfId="1" applyFont="1" applyFill="1" applyBorder="1" applyProtection="1">
      <protection locked="0" hidden="1"/>
    </xf>
    <xf numFmtId="0" fontId="0" fillId="6" borderId="46" xfId="0" applyFill="1" applyBorder="1" applyProtection="1">
      <protection locked="0" hidden="1"/>
    </xf>
    <xf numFmtId="9" fontId="0" fillId="6" borderId="47" xfId="6" applyFont="1" applyFill="1" applyBorder="1" applyAlignment="1" applyProtection="1">
      <alignment horizontal="left"/>
      <protection locked="0" hidden="1"/>
    </xf>
    <xf numFmtId="0" fontId="0" fillId="0" borderId="23" xfId="0" applyFill="1" applyBorder="1" applyProtection="1">
      <protection hidden="1"/>
    </xf>
    <xf numFmtId="44" fontId="0" fillId="6" borderId="25" xfId="1" applyFont="1" applyFill="1" applyBorder="1" applyProtection="1">
      <protection locked="0" hidden="1"/>
    </xf>
    <xf numFmtId="169" fontId="0" fillId="6" borderId="25" xfId="5" applyNumberFormat="1" applyFont="1" applyFill="1" applyBorder="1" applyProtection="1">
      <protection locked="0" hidden="1"/>
    </xf>
    <xf numFmtId="44" fontId="0" fillId="6" borderId="27" xfId="1" applyFont="1" applyFill="1" applyBorder="1" applyProtection="1">
      <protection locked="0" hidden="1"/>
    </xf>
    <xf numFmtId="0" fontId="0" fillId="0" borderId="36" xfId="0" applyBorder="1" applyProtection="1">
      <protection hidden="1"/>
    </xf>
    <xf numFmtId="0" fontId="0" fillId="0" borderId="36" xfId="0" quotePrefix="1" applyBorder="1" applyAlignment="1" applyProtection="1">
      <alignment horizontal="left"/>
      <protection hidden="1"/>
    </xf>
    <xf numFmtId="0" fontId="0" fillId="0" borderId="48" xfId="0" applyBorder="1" applyProtection="1">
      <protection hidden="1"/>
    </xf>
    <xf numFmtId="0" fontId="0" fillId="0" borderId="50" xfId="0" applyBorder="1" applyProtection="1">
      <protection hidden="1"/>
    </xf>
    <xf numFmtId="9" fontId="0" fillId="6" borderId="46" xfId="6" applyFont="1" applyFill="1" applyBorder="1" applyAlignment="1" applyProtection="1">
      <alignment horizontal="left"/>
      <protection locked="0" hidden="1"/>
    </xf>
    <xf numFmtId="0" fontId="0" fillId="0" borderId="9" xfId="0" applyBorder="1" applyProtection="1">
      <protection hidden="1"/>
    </xf>
    <xf numFmtId="0" fontId="0" fillId="6" borderId="8" xfId="0" applyFill="1" applyBorder="1" applyProtection="1">
      <protection locked="0" hidden="1"/>
    </xf>
    <xf numFmtId="44" fontId="0" fillId="6" borderId="8" xfId="1" applyFont="1" applyFill="1" applyBorder="1" applyProtection="1">
      <protection locked="0" hidden="1"/>
    </xf>
    <xf numFmtId="44" fontId="0" fillId="6" borderId="22" xfId="1" applyFont="1" applyFill="1" applyBorder="1" applyProtection="1">
      <protection locked="0" hidden="1"/>
    </xf>
    <xf numFmtId="44" fontId="0" fillId="6" borderId="10" xfId="1" applyFont="1" applyFill="1" applyBorder="1" applyProtection="1">
      <protection locked="0" hidden="1"/>
    </xf>
    <xf numFmtId="44" fontId="0" fillId="6" borderId="19" xfId="1" applyFont="1" applyFill="1" applyBorder="1" applyProtection="1">
      <protection locked="0" hidden="1"/>
    </xf>
    <xf numFmtId="0" fontId="0" fillId="0" borderId="52" xfId="0" applyBorder="1" applyProtection="1">
      <protection hidden="1"/>
    </xf>
    <xf numFmtId="44" fontId="0" fillId="6" borderId="33" xfId="1" applyFont="1" applyFill="1" applyBorder="1" applyProtection="1">
      <protection locked="0" hidden="1"/>
    </xf>
    <xf numFmtId="0" fontId="5" fillId="0" borderId="32" xfId="0" applyFont="1" applyBorder="1" applyProtection="1">
      <protection hidden="1"/>
    </xf>
    <xf numFmtId="44" fontId="5" fillId="0" borderId="33" xfId="0" applyNumberFormat="1" applyFont="1" applyBorder="1" applyProtection="1">
      <protection hidden="1"/>
    </xf>
    <xf numFmtId="44" fontId="0" fillId="6" borderId="20" xfId="1" applyFont="1" applyFill="1" applyBorder="1" applyProtection="1">
      <protection locked="0" hidden="1"/>
    </xf>
    <xf numFmtId="0" fontId="0" fillId="0" borderId="17" xfId="0" applyBorder="1" applyProtection="1">
      <protection hidden="1"/>
    </xf>
    <xf numFmtId="44" fontId="0" fillId="6" borderId="21" xfId="1" applyFont="1" applyFill="1" applyBorder="1" applyProtection="1">
      <protection locked="0" hidden="1"/>
    </xf>
    <xf numFmtId="0" fontId="0" fillId="6" borderId="21" xfId="0" applyFill="1" applyBorder="1" applyProtection="1">
      <protection locked="0" hidden="1"/>
    </xf>
    <xf numFmtId="0" fontId="0" fillId="0" borderId="11" xfId="0" quotePrefix="1" applyBorder="1" applyAlignment="1" applyProtection="1">
      <alignment horizontal="left"/>
      <protection hidden="1"/>
    </xf>
    <xf numFmtId="169" fontId="0" fillId="6" borderId="12" xfId="5" applyNumberFormat="1" applyFont="1" applyFill="1" applyBorder="1" applyProtection="1">
      <protection locked="0" hidden="1"/>
    </xf>
    <xf numFmtId="44" fontId="0" fillId="6" borderId="12" xfId="1" applyFont="1" applyFill="1" applyBorder="1" applyProtection="1">
      <protection locked="0" hidden="1"/>
    </xf>
    <xf numFmtId="0" fontId="5" fillId="0" borderId="49" xfId="0" applyFont="1" applyBorder="1" applyProtection="1">
      <protection hidden="1"/>
    </xf>
    <xf numFmtId="44" fontId="0" fillId="6" borderId="15" xfId="1" applyFont="1" applyFill="1" applyBorder="1" applyProtection="1">
      <protection locked="0" hidden="1"/>
    </xf>
    <xf numFmtId="0" fontId="0" fillId="0" borderId="40" xfId="0" applyBorder="1" applyProtection="1">
      <protection hidden="1"/>
    </xf>
    <xf numFmtId="0" fontId="0" fillId="0" borderId="41" xfId="0" applyBorder="1" applyProtection="1">
      <protection hidden="1"/>
    </xf>
    <xf numFmtId="0" fontId="0" fillId="0" borderId="42" xfId="0" applyBorder="1" applyProtection="1">
      <protection hidden="1"/>
    </xf>
    <xf numFmtId="0" fontId="0" fillId="0" borderId="55" xfId="0" quotePrefix="1" applyBorder="1" applyAlignment="1" applyProtection="1">
      <alignment horizontal="left"/>
      <protection hidden="1"/>
    </xf>
    <xf numFmtId="0" fontId="0" fillId="0" borderId="38" xfId="0" applyBorder="1" applyProtection="1">
      <protection hidden="1"/>
    </xf>
    <xf numFmtId="0" fontId="0" fillId="0" borderId="56" xfId="0" applyBorder="1" applyProtection="1">
      <protection hidden="1"/>
    </xf>
    <xf numFmtId="0" fontId="0" fillId="6" borderId="30" xfId="0" applyFill="1" applyBorder="1" applyProtection="1">
      <protection locked="0" hidden="1"/>
    </xf>
    <xf numFmtId="172" fontId="0" fillId="6" borderId="30" xfId="0" applyNumberFormat="1" applyFill="1" applyBorder="1" applyAlignment="1" applyProtection="1">
      <alignment horizontal="left"/>
      <protection locked="0" hidden="1"/>
    </xf>
    <xf numFmtId="0" fontId="5" fillId="0" borderId="37" xfId="0" applyFont="1" applyBorder="1" applyProtection="1">
      <protection hidden="1"/>
    </xf>
    <xf numFmtId="44" fontId="5" fillId="0" borderId="56" xfId="0" applyNumberFormat="1" applyFont="1" applyBorder="1" applyProtection="1">
      <protection hidden="1"/>
    </xf>
    <xf numFmtId="0" fontId="0" fillId="0" borderId="57" xfId="0" quotePrefix="1" applyBorder="1" applyAlignment="1" applyProtection="1">
      <alignment horizontal="left"/>
      <protection hidden="1"/>
    </xf>
    <xf numFmtId="0" fontId="0" fillId="6" borderId="58" xfId="0" applyFill="1" applyBorder="1" applyProtection="1">
      <protection locked="0" hidden="1"/>
    </xf>
    <xf numFmtId="0" fontId="0" fillId="6" borderId="17" xfId="0" applyFill="1" applyBorder="1" applyAlignment="1" applyProtection="1">
      <alignment horizontal="left"/>
      <protection locked="0" hidden="1"/>
    </xf>
    <xf numFmtId="170" fontId="0" fillId="6" borderId="17" xfId="0" applyNumberFormat="1" applyFill="1" applyBorder="1" applyAlignment="1" applyProtection="1">
      <alignment horizontal="left"/>
      <protection locked="0" hidden="1"/>
    </xf>
    <xf numFmtId="171" fontId="0" fillId="6" borderId="27" xfId="5" applyNumberFormat="1" applyFont="1" applyFill="1" applyBorder="1" applyAlignment="1" applyProtection="1">
      <alignment horizontal="left"/>
      <protection locked="0" hidden="1"/>
    </xf>
    <xf numFmtId="0" fontId="0" fillId="6" borderId="58" xfId="0" quotePrefix="1" applyFill="1" applyBorder="1" applyAlignment="1" applyProtection="1">
      <alignment horizontal="left"/>
      <protection locked="0" hidden="1"/>
    </xf>
    <xf numFmtId="0" fontId="0" fillId="0" borderId="0" xfId="0" applyFont="1" applyFill="1"/>
    <xf numFmtId="0" fontId="0" fillId="0" borderId="10" xfId="0" quotePrefix="1" applyBorder="1" applyAlignment="1" applyProtection="1">
      <alignment horizontal="left"/>
      <protection hidden="1"/>
    </xf>
    <xf numFmtId="0" fontId="5" fillId="0" borderId="40" xfId="0" quotePrefix="1" applyFont="1" applyBorder="1" applyAlignment="1" applyProtection="1">
      <alignment horizontal="left"/>
      <protection hidden="1"/>
    </xf>
    <xf numFmtId="0" fontId="0" fillId="0" borderId="18" xfId="0" applyFill="1" applyBorder="1" applyAlignment="1" applyProtection="1">
      <alignment horizontal="left"/>
      <protection hidden="1"/>
    </xf>
    <xf numFmtId="0" fontId="0" fillId="6" borderId="19" xfId="0" applyFill="1" applyBorder="1" applyAlignment="1" applyProtection="1">
      <alignment horizontal="left" vertical="top" wrapText="1"/>
      <protection locked="0" hidden="1"/>
    </xf>
    <xf numFmtId="0" fontId="0" fillId="6" borderId="22" xfId="0" applyFill="1" applyBorder="1" applyAlignment="1" applyProtection="1">
      <alignment horizontal="left" vertical="top" wrapText="1"/>
      <protection locked="0" hidden="1"/>
    </xf>
    <xf numFmtId="0" fontId="0" fillId="0" borderId="18" xfId="0" quotePrefix="1" applyBorder="1" applyAlignment="1" applyProtection="1">
      <alignment horizontal="left"/>
      <protection hidden="1"/>
    </xf>
    <xf numFmtId="0" fontId="0" fillId="0" borderId="19" xfId="0" quotePrefix="1" applyBorder="1" applyAlignment="1" applyProtection="1">
      <alignment horizontal="left"/>
      <protection hidden="1"/>
    </xf>
    <xf numFmtId="0" fontId="5" fillId="0" borderId="31" xfId="0" applyFont="1" applyBorder="1" applyProtection="1">
      <protection hidden="1"/>
    </xf>
    <xf numFmtId="0" fontId="5" fillId="0" borderId="32" xfId="0" applyFont="1" applyBorder="1" applyProtection="1">
      <protection hidden="1"/>
    </xf>
    <xf numFmtId="0" fontId="5" fillId="0" borderId="51" xfId="0" applyFont="1" applyBorder="1" applyProtection="1">
      <protection hidden="1"/>
    </xf>
    <xf numFmtId="0" fontId="0" fillId="0" borderId="11"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6" borderId="10" xfId="0" applyFill="1" applyBorder="1" applyProtection="1">
      <protection locked="0" hidden="1"/>
    </xf>
    <xf numFmtId="0" fontId="0" fillId="6" borderId="9" xfId="0" applyFill="1" applyBorder="1" applyProtection="1">
      <protection locked="0" hidden="1"/>
    </xf>
    <xf numFmtId="0" fontId="0" fillId="6" borderId="19" xfId="0" applyFill="1" applyBorder="1" applyProtection="1">
      <protection locked="0" hidden="1"/>
    </xf>
    <xf numFmtId="0" fontId="0" fillId="6" borderId="20" xfId="0" applyFill="1" applyBorder="1" applyProtection="1">
      <protection locked="0" hidden="1"/>
    </xf>
    <xf numFmtId="0" fontId="5" fillId="0" borderId="55" xfId="0" applyFont="1" applyBorder="1" applyProtection="1">
      <protection hidden="1"/>
    </xf>
    <xf numFmtId="0" fontId="5" fillId="0" borderId="38" xfId="0" applyFont="1" applyBorder="1" applyProtection="1">
      <protection hidden="1"/>
    </xf>
    <xf numFmtId="0" fontId="5" fillId="0" borderId="39" xfId="0" applyFont="1" applyBorder="1" applyProtection="1">
      <protection hidden="1"/>
    </xf>
    <xf numFmtId="0" fontId="0" fillId="0" borderId="31" xfId="0" applyBorder="1" applyProtection="1">
      <protection hidden="1"/>
    </xf>
    <xf numFmtId="0" fontId="0" fillId="0" borderId="51" xfId="0" applyBorder="1" applyProtection="1">
      <protection hidden="1"/>
    </xf>
    <xf numFmtId="166" fontId="0" fillId="6" borderId="19" xfId="0" applyNumberFormat="1" applyFill="1" applyBorder="1" applyAlignment="1" applyProtection="1">
      <alignment horizontal="left"/>
      <protection locked="0" hidden="1"/>
    </xf>
    <xf numFmtId="166" fontId="0" fillId="6" borderId="20" xfId="0" applyNumberFormat="1" applyFill="1" applyBorder="1" applyAlignment="1" applyProtection="1">
      <alignment horizontal="left"/>
      <protection locked="0" hidden="1"/>
    </xf>
    <xf numFmtId="0" fontId="5" fillId="0" borderId="11" xfId="0" quotePrefix="1" applyFont="1" applyBorder="1" applyAlignment="1" applyProtection="1">
      <alignment horizontal="left"/>
      <protection hidden="1"/>
    </xf>
    <xf numFmtId="0" fontId="5" fillId="0" borderId="14" xfId="0" quotePrefix="1" applyFont="1" applyBorder="1" applyAlignment="1" applyProtection="1">
      <alignment horizontal="left"/>
      <protection hidden="1"/>
    </xf>
    <xf numFmtId="0" fontId="5" fillId="0" borderId="15" xfId="0" quotePrefix="1" applyFont="1" applyBorder="1" applyAlignment="1" applyProtection="1">
      <alignment horizontal="left"/>
      <protection hidden="1"/>
    </xf>
    <xf numFmtId="0" fontId="0" fillId="0" borderId="8" xfId="0" quotePrefix="1" applyBorder="1" applyAlignment="1" applyProtection="1">
      <alignment horizontal="left"/>
      <protection hidden="1"/>
    </xf>
    <xf numFmtId="0" fontId="0" fillId="0" borderId="10" xfId="0" quotePrefix="1" applyBorder="1" applyAlignment="1" applyProtection="1">
      <alignment horizontal="left"/>
      <protection hidden="1"/>
    </xf>
    <xf numFmtId="0" fontId="0" fillId="0" borderId="37" xfId="0" quotePrefix="1" applyBorder="1" applyAlignment="1" applyProtection="1">
      <alignment horizontal="left"/>
      <protection hidden="1"/>
    </xf>
    <xf numFmtId="0" fontId="0" fillId="0" borderId="38" xfId="0" quotePrefix="1" applyBorder="1" applyAlignment="1" applyProtection="1">
      <alignment horizontal="left"/>
      <protection hidden="1"/>
    </xf>
    <xf numFmtId="0" fontId="5" fillId="0" borderId="31" xfId="0" quotePrefix="1" applyFont="1" applyBorder="1" applyAlignment="1" applyProtection="1">
      <alignment horizontal="left"/>
      <protection hidden="1"/>
    </xf>
    <xf numFmtId="0" fontId="5" fillId="0" borderId="32" xfId="0" quotePrefix="1" applyFont="1" applyBorder="1" applyAlignment="1" applyProtection="1">
      <alignment horizontal="left"/>
      <protection hidden="1"/>
    </xf>
    <xf numFmtId="0" fontId="5" fillId="0" borderId="33" xfId="0" quotePrefix="1" applyFont="1" applyBorder="1" applyAlignment="1" applyProtection="1">
      <alignment horizontal="left"/>
      <protection hidden="1"/>
    </xf>
    <xf numFmtId="0" fontId="0" fillId="0" borderId="8" xfId="0" applyBorder="1" applyProtection="1">
      <protection hidden="1"/>
    </xf>
    <xf numFmtId="0" fontId="0" fillId="0" borderId="10" xfId="0" applyBorder="1" applyProtection="1">
      <protection hidden="1"/>
    </xf>
    <xf numFmtId="0" fontId="0" fillId="6" borderId="32" xfId="0" applyFill="1" applyBorder="1" applyProtection="1">
      <protection locked="0" hidden="1"/>
    </xf>
    <xf numFmtId="0" fontId="0" fillId="6" borderId="33" xfId="0" applyFill="1" applyBorder="1" applyProtection="1">
      <protection locked="0" hidden="1"/>
    </xf>
    <xf numFmtId="0" fontId="5" fillId="5" borderId="31" xfId="0" quotePrefix="1" applyFont="1" applyFill="1" applyBorder="1" applyAlignment="1" applyProtection="1">
      <alignment horizontal="center"/>
      <protection hidden="1"/>
    </xf>
    <xf numFmtId="0" fontId="5" fillId="5" borderId="32" xfId="0" applyFont="1" applyFill="1" applyBorder="1" applyAlignment="1" applyProtection="1">
      <alignment horizontal="center"/>
      <protection hidden="1"/>
    </xf>
    <xf numFmtId="0" fontId="5" fillId="5" borderId="33" xfId="0" applyFont="1" applyFill="1" applyBorder="1" applyAlignment="1" applyProtection="1">
      <alignment horizontal="center"/>
      <protection hidden="1"/>
    </xf>
    <xf numFmtId="0" fontId="5" fillId="0" borderId="12" xfId="0" quotePrefix="1" applyFont="1" applyBorder="1" applyAlignment="1" applyProtection="1">
      <alignment horizontal="left"/>
      <protection hidden="1"/>
    </xf>
    <xf numFmtId="0" fontId="0" fillId="6" borderId="14" xfId="0" applyFill="1" applyBorder="1" applyProtection="1">
      <protection locked="0" hidden="1"/>
    </xf>
    <xf numFmtId="0" fontId="0" fillId="6" borderId="15" xfId="0" applyFill="1" applyBorder="1" applyProtection="1">
      <protection locked="0" hidden="1"/>
    </xf>
    <xf numFmtId="0" fontId="0" fillId="6" borderId="22" xfId="0" applyFill="1" applyBorder="1" applyProtection="1">
      <protection locked="0" hidden="1"/>
    </xf>
    <xf numFmtId="0" fontId="0" fillId="0" borderId="13" xfId="0" quotePrefix="1" applyBorder="1" applyAlignment="1" applyProtection="1">
      <alignment horizontal="left"/>
      <protection hidden="1"/>
    </xf>
    <xf numFmtId="0" fontId="0" fillId="0" borderId="14" xfId="0" quotePrefix="1" applyBorder="1" applyAlignment="1" applyProtection="1">
      <alignment horizontal="left"/>
      <protection hidden="1"/>
    </xf>
    <xf numFmtId="0" fontId="0" fillId="0" borderId="9" xfId="0" applyBorder="1" applyProtection="1">
      <protection hidden="1"/>
    </xf>
    <xf numFmtId="0" fontId="0" fillId="0" borderId="16" xfId="0" applyBorder="1" applyProtection="1">
      <protection hidden="1"/>
    </xf>
    <xf numFmtId="0" fontId="0" fillId="6" borderId="16" xfId="0" applyFill="1" applyBorder="1" applyProtection="1">
      <protection locked="0" hidden="1"/>
    </xf>
    <xf numFmtId="0" fontId="0" fillId="6" borderId="18" xfId="0" applyFill="1" applyBorder="1" applyProtection="1">
      <protection locked="0" hidden="1"/>
    </xf>
    <xf numFmtId="0" fontId="0" fillId="0" borderId="18" xfId="0" quotePrefix="1" applyBorder="1" applyAlignment="1" applyProtection="1">
      <alignment horizontal="left" vertical="top" wrapText="1"/>
      <protection hidden="1"/>
    </xf>
    <xf numFmtId="0" fontId="0" fillId="0" borderId="19" xfId="0" quotePrefix="1" applyBorder="1" applyAlignment="1" applyProtection="1">
      <alignment horizontal="left" vertical="top" wrapText="1"/>
      <protection hidden="1"/>
    </xf>
    <xf numFmtId="0" fontId="0" fillId="6" borderId="21" xfId="0" applyFill="1" applyBorder="1" applyProtection="1">
      <protection locked="0" hidden="1"/>
    </xf>
    <xf numFmtId="0" fontId="0" fillId="6" borderId="30" xfId="0" applyFill="1" applyBorder="1" applyProtection="1">
      <protection locked="0" hidden="1"/>
    </xf>
    <xf numFmtId="0" fontId="0" fillId="6" borderId="29" xfId="0" applyFill="1" applyBorder="1" applyProtection="1">
      <protection locked="0" hidden="1"/>
    </xf>
    <xf numFmtId="0" fontId="0" fillId="6" borderId="10" xfId="0" applyFill="1" applyBorder="1" applyAlignment="1" applyProtection="1">
      <alignment horizontal="left"/>
      <protection locked="0" hidden="1"/>
    </xf>
    <xf numFmtId="0" fontId="0" fillId="6" borderId="9" xfId="0" applyFill="1" applyBorder="1" applyAlignment="1" applyProtection="1">
      <alignment horizontal="left"/>
      <protection locked="0" hidden="1"/>
    </xf>
    <xf numFmtId="0" fontId="0" fillId="0" borderId="16" xfId="0" quotePrefix="1" applyBorder="1" applyAlignment="1" applyProtection="1">
      <alignment horizontal="left"/>
      <protection hidden="1"/>
    </xf>
    <xf numFmtId="0" fontId="0" fillId="6" borderId="10" xfId="0" quotePrefix="1" applyFill="1" applyBorder="1" applyProtection="1">
      <protection locked="0" hidden="1"/>
    </xf>
    <xf numFmtId="0" fontId="0" fillId="6" borderId="9" xfId="0" quotePrefix="1" applyFill="1" applyBorder="1" applyProtection="1">
      <protection locked="0" hidden="1"/>
    </xf>
    <xf numFmtId="0" fontId="5" fillId="0" borderId="12" xfId="0" applyFont="1" applyBorder="1" applyProtection="1">
      <protection hidden="1"/>
    </xf>
    <xf numFmtId="0" fontId="0" fillId="6" borderId="12" xfId="0" applyFill="1" applyBorder="1" applyProtection="1">
      <protection locked="0" hidden="1"/>
    </xf>
    <xf numFmtId="0" fontId="5" fillId="0" borderId="16" xfId="0" quotePrefix="1" applyFont="1" applyBorder="1" applyAlignment="1" applyProtection="1">
      <alignment horizontal="center"/>
      <protection hidden="1"/>
    </xf>
    <xf numFmtId="0" fontId="5" fillId="0" borderId="9" xfId="0" quotePrefix="1" applyFont="1" applyBorder="1" applyAlignment="1" applyProtection="1">
      <alignment horizontal="center"/>
      <protection hidden="1"/>
    </xf>
    <xf numFmtId="0" fontId="5" fillId="0" borderId="8" xfId="0" quotePrefix="1" applyFont="1" applyFill="1" applyBorder="1" applyAlignment="1" applyProtection="1">
      <alignment horizontal="center"/>
      <protection hidden="1"/>
    </xf>
    <xf numFmtId="0" fontId="5" fillId="0" borderId="17" xfId="0" quotePrefix="1" applyFont="1" applyFill="1" applyBorder="1" applyAlignment="1" applyProtection="1">
      <alignment horizontal="center"/>
      <protection hidden="1"/>
    </xf>
    <xf numFmtId="0" fontId="0" fillId="6" borderId="17" xfId="0" applyFill="1" applyBorder="1" applyAlignment="1" applyProtection="1">
      <alignment horizontal="left"/>
      <protection locked="0" hidden="1"/>
    </xf>
    <xf numFmtId="0" fontId="0" fillId="6" borderId="17" xfId="0" applyFill="1" applyBorder="1" applyProtection="1">
      <protection locked="0" hidden="1"/>
    </xf>
    <xf numFmtId="0" fontId="0" fillId="6" borderId="24" xfId="0" applyFill="1" applyBorder="1" applyProtection="1">
      <protection locked="0" hidden="1"/>
    </xf>
    <xf numFmtId="0" fontId="0" fillId="6" borderId="25" xfId="0" applyFill="1" applyBorder="1" applyProtection="1">
      <protection locked="0" hidden="1"/>
    </xf>
    <xf numFmtId="0" fontId="0" fillId="6" borderId="0" xfId="0" applyFill="1" applyBorder="1" applyProtection="1">
      <protection locked="0" hidden="1"/>
    </xf>
    <xf numFmtId="0" fontId="0" fillId="0" borderId="23" xfId="0" quotePrefix="1" applyBorder="1" applyAlignment="1" applyProtection="1">
      <alignment horizontal="left"/>
      <protection hidden="1"/>
    </xf>
    <xf numFmtId="0" fontId="0" fillId="0" borderId="24" xfId="0" applyBorder="1" applyProtection="1">
      <protection hidden="1"/>
    </xf>
    <xf numFmtId="0" fontId="0" fillId="0" borderId="26" xfId="0" applyBorder="1" applyProtection="1">
      <protection hidden="1"/>
    </xf>
    <xf numFmtId="0" fontId="0" fillId="6" borderId="24" xfId="0" applyFill="1" applyBorder="1" applyAlignment="1" applyProtection="1">
      <protection locked="0" hidden="1"/>
    </xf>
    <xf numFmtId="0" fontId="0" fillId="6" borderId="27" xfId="0" applyFill="1" applyBorder="1" applyAlignment="1" applyProtection="1">
      <protection locked="0" hidden="1"/>
    </xf>
    <xf numFmtId="0" fontId="3" fillId="5" borderId="31" xfId="0" quotePrefix="1" applyFont="1" applyFill="1" applyBorder="1" applyAlignment="1" applyProtection="1">
      <alignment horizontal="center"/>
      <protection hidden="1"/>
    </xf>
    <xf numFmtId="0" fontId="3" fillId="5" borderId="32" xfId="0" applyFont="1" applyFill="1" applyBorder="1" applyAlignment="1" applyProtection="1">
      <alignment horizontal="center"/>
      <protection hidden="1"/>
    </xf>
    <xf numFmtId="0" fontId="3" fillId="5" borderId="33" xfId="0" applyFont="1" applyFill="1" applyBorder="1" applyAlignment="1" applyProtection="1">
      <alignment horizontal="center"/>
      <protection hidden="1"/>
    </xf>
    <xf numFmtId="0" fontId="0" fillId="6" borderId="58" xfId="0" applyFill="1" applyBorder="1" applyProtection="1">
      <protection locked="0" hidden="1"/>
    </xf>
    <xf numFmtId="0" fontId="0" fillId="6" borderId="30" xfId="0" applyFill="1" applyBorder="1" applyAlignment="1" applyProtection="1">
      <alignment horizontal="left"/>
      <protection locked="0" hidden="1"/>
    </xf>
    <xf numFmtId="0" fontId="0" fillId="6" borderId="29" xfId="0" applyFill="1" applyBorder="1" applyAlignment="1" applyProtection="1">
      <alignment horizontal="left"/>
      <protection locked="0" hidden="1"/>
    </xf>
    <xf numFmtId="0" fontId="0" fillId="0" borderId="21" xfId="0" applyBorder="1" applyProtection="1">
      <protection hidden="1"/>
    </xf>
    <xf numFmtId="0" fontId="0" fillId="0" borderId="19" xfId="0" applyBorder="1" applyProtection="1">
      <protection hidden="1"/>
    </xf>
    <xf numFmtId="0" fontId="0" fillId="0" borderId="21" xfId="0" quotePrefix="1" applyBorder="1" applyAlignment="1" applyProtection="1">
      <alignment horizontal="left"/>
      <protection hidden="1"/>
    </xf>
    <xf numFmtId="0" fontId="5" fillId="0" borderId="8" xfId="0" quotePrefix="1" applyFont="1" applyBorder="1" applyAlignment="1" applyProtection="1">
      <alignment horizontal="center"/>
      <protection hidden="1"/>
    </xf>
    <xf numFmtId="0" fontId="5" fillId="0" borderId="17" xfId="0" quotePrefix="1" applyFont="1" applyBorder="1" applyAlignment="1" applyProtection="1">
      <alignment horizontal="center"/>
      <protection hidden="1"/>
    </xf>
    <xf numFmtId="0" fontId="5" fillId="0" borderId="10" xfId="0" quotePrefix="1" applyFont="1" applyBorder="1" applyAlignment="1" applyProtection="1">
      <alignment horizontal="center"/>
      <protection hidden="1"/>
    </xf>
    <xf numFmtId="0" fontId="0" fillId="6" borderId="27" xfId="0" applyFill="1" applyBorder="1" applyProtection="1">
      <protection locked="0" hidden="1"/>
    </xf>
    <xf numFmtId="0" fontId="0" fillId="0" borderId="16" xfId="0" applyFill="1" applyBorder="1" applyProtection="1">
      <protection hidden="1"/>
    </xf>
    <xf numFmtId="0" fontId="0" fillId="0" borderId="10" xfId="0" applyFill="1" applyBorder="1" applyProtection="1">
      <protection hidden="1"/>
    </xf>
    <xf numFmtId="0" fontId="0" fillId="6" borderId="21" xfId="0" applyFill="1" applyBorder="1" applyAlignment="1" applyProtection="1">
      <alignment horizontal="left"/>
      <protection locked="0" hidden="1"/>
    </xf>
    <xf numFmtId="0" fontId="0" fillId="6" borderId="22" xfId="0" applyFill="1" applyBorder="1" applyAlignment="1" applyProtection="1">
      <alignment horizontal="left"/>
      <protection locked="0" hidden="1"/>
    </xf>
    <xf numFmtId="0" fontId="0" fillId="0" borderId="49" xfId="0" quotePrefix="1" applyBorder="1" applyAlignment="1" applyProtection="1">
      <alignment horizontal="left" vertical="center" wrapText="1"/>
      <protection hidden="1"/>
    </xf>
    <xf numFmtId="0" fontId="0" fillId="0" borderId="43" xfId="0" applyBorder="1" applyAlignment="1" applyProtection="1">
      <alignment horizontal="left" vertical="center" wrapText="1"/>
      <protection hidden="1"/>
    </xf>
    <xf numFmtId="0" fontId="0" fillId="0" borderId="45" xfId="0" applyBorder="1" applyAlignment="1" applyProtection="1">
      <alignment horizontal="left" vertical="center" wrapText="1"/>
      <protection hidden="1"/>
    </xf>
    <xf numFmtId="0" fontId="0" fillId="6" borderId="8" xfId="0" applyFill="1" applyBorder="1" applyAlignment="1" applyProtection="1">
      <alignment horizontal="left" vertical="center" wrapText="1"/>
      <protection locked="0" hidden="1"/>
    </xf>
    <xf numFmtId="0" fontId="0" fillId="6" borderId="10" xfId="0" applyFill="1" applyBorder="1" applyAlignment="1" applyProtection="1">
      <alignment horizontal="left" vertical="center" wrapText="1"/>
      <protection locked="0" hidden="1"/>
    </xf>
    <xf numFmtId="0" fontId="0" fillId="6" borderId="9" xfId="0" applyFill="1" applyBorder="1" applyAlignment="1" applyProtection="1">
      <alignment horizontal="left" vertical="center" wrapText="1"/>
      <protection locked="0" hidden="1"/>
    </xf>
    <xf numFmtId="0" fontId="0" fillId="6" borderId="21" xfId="0" applyFill="1" applyBorder="1" applyAlignment="1" applyProtection="1">
      <alignment horizontal="left" vertical="center" wrapText="1"/>
      <protection locked="0" hidden="1"/>
    </xf>
    <xf numFmtId="0" fontId="0" fillId="6" borderId="19" xfId="0" applyFill="1" applyBorder="1" applyAlignment="1" applyProtection="1">
      <alignment horizontal="left" vertical="center" wrapText="1"/>
      <protection locked="0" hidden="1"/>
    </xf>
    <xf numFmtId="0" fontId="0" fillId="6" borderId="20" xfId="0" applyFill="1" applyBorder="1" applyAlignment="1" applyProtection="1">
      <alignment horizontal="left" vertical="center" wrapText="1"/>
      <protection locked="0" hidden="1"/>
    </xf>
    <xf numFmtId="0" fontId="0" fillId="0" borderId="12" xfId="0" applyBorder="1" applyProtection="1">
      <protection hidden="1"/>
    </xf>
    <xf numFmtId="0" fontId="0" fillId="0" borderId="28" xfId="0" applyBorder="1" applyProtection="1">
      <protection hidden="1"/>
    </xf>
    <xf numFmtId="0" fontId="0" fillId="0" borderId="29" xfId="0" applyBorder="1" applyProtection="1">
      <protection hidden="1"/>
    </xf>
    <xf numFmtId="0" fontId="0" fillId="6" borderId="8" xfId="0" applyFill="1" applyBorder="1" applyProtection="1">
      <protection locked="0" hidden="1"/>
    </xf>
    <xf numFmtId="0" fontId="0" fillId="0" borderId="11" xfId="0" quotePrefix="1" applyBorder="1" applyAlignment="1" applyProtection="1">
      <alignment horizontal="left"/>
      <protection hidden="1"/>
    </xf>
    <xf numFmtId="0" fontId="7" fillId="0" borderId="0" xfId="0" applyFont="1" applyAlignment="1" applyProtection="1">
      <alignment horizontal="right" vertical="center"/>
      <protection hidden="1"/>
    </xf>
    <xf numFmtId="0" fontId="0" fillId="0" borderId="35" xfId="0" quotePrefix="1" applyBorder="1" applyAlignment="1" applyProtection="1">
      <alignment horizontal="left"/>
      <protection hidden="1"/>
    </xf>
    <xf numFmtId="0" fontId="0" fillId="0" borderId="0" xfId="0" applyBorder="1" applyProtection="1">
      <protection hidden="1"/>
    </xf>
    <xf numFmtId="0" fontId="0" fillId="0" borderId="34" xfId="0" applyBorder="1" applyProtection="1">
      <protection hidden="1"/>
    </xf>
    <xf numFmtId="0" fontId="0" fillId="0" borderId="35" xfId="0" applyBorder="1" applyProtection="1">
      <protection hidden="1"/>
    </xf>
    <xf numFmtId="0" fontId="0" fillId="0" borderId="35" xfId="0" quotePrefix="1" applyBorder="1" applyAlignment="1" applyProtection="1">
      <alignment horizontal="left" vertical="top" wrapText="1"/>
      <protection hidden="1"/>
    </xf>
    <xf numFmtId="0" fontId="0" fillId="0" borderId="0" xfId="0" applyBorder="1" applyAlignment="1" applyProtection="1">
      <alignment vertical="top" wrapText="1"/>
      <protection hidden="1"/>
    </xf>
    <xf numFmtId="0" fontId="0" fillId="0" borderId="34" xfId="0" applyBorder="1" applyAlignment="1" applyProtection="1">
      <alignment vertical="top" wrapText="1"/>
      <protection hidden="1"/>
    </xf>
    <xf numFmtId="0" fontId="0" fillId="0" borderId="35" xfId="0" applyBorder="1" applyAlignment="1" applyProtection="1">
      <alignment vertical="top" wrapText="1"/>
      <protection hidden="1"/>
    </xf>
    <xf numFmtId="0" fontId="0" fillId="6" borderId="8" xfId="0" applyFill="1" applyBorder="1" applyAlignment="1" applyProtection="1">
      <alignment horizontal="left"/>
      <protection locked="0" hidden="1"/>
    </xf>
    <xf numFmtId="0" fontId="0" fillId="0" borderId="8" xfId="0" applyFill="1" applyBorder="1" applyProtection="1">
      <protection hidden="1"/>
    </xf>
    <xf numFmtId="0" fontId="5" fillId="0" borderId="11" xfId="0" quotePrefix="1" applyFont="1" applyBorder="1" applyAlignment="1" applyProtection="1">
      <alignment horizontal="center"/>
      <protection hidden="1"/>
    </xf>
    <xf numFmtId="0" fontId="5" fillId="0" borderId="14" xfId="0" applyFont="1" applyBorder="1" applyAlignment="1" applyProtection="1">
      <alignment horizontal="center"/>
      <protection hidden="1"/>
    </xf>
    <xf numFmtId="0" fontId="5" fillId="0" borderId="15" xfId="0" applyFont="1" applyBorder="1" applyAlignment="1" applyProtection="1">
      <alignment horizontal="center"/>
      <protection hidden="1"/>
    </xf>
    <xf numFmtId="0" fontId="0" fillId="6" borderId="41" xfId="0" applyFill="1" applyBorder="1" applyAlignment="1" applyProtection="1">
      <alignment horizontal="left"/>
      <protection locked="0" hidden="1"/>
    </xf>
    <xf numFmtId="0" fontId="0" fillId="6" borderId="54" xfId="0" applyFill="1" applyBorder="1" applyAlignment="1" applyProtection="1">
      <alignment horizontal="left"/>
      <protection locked="0" hidden="1"/>
    </xf>
    <xf numFmtId="0" fontId="0" fillId="0" borderId="53" xfId="0" applyFill="1" applyBorder="1" applyAlignment="1" applyProtection="1">
      <alignment horizontal="left"/>
      <protection hidden="1"/>
    </xf>
    <xf numFmtId="0" fontId="0" fillId="0" borderId="41" xfId="0" applyFill="1" applyBorder="1" applyAlignment="1" applyProtection="1">
      <alignment horizontal="left"/>
      <protection hidden="1"/>
    </xf>
    <xf numFmtId="0" fontId="0" fillId="6" borderId="19" xfId="0" applyFill="1" applyBorder="1" applyAlignment="1" applyProtection="1">
      <alignment horizontal="left"/>
      <protection locked="0" hidden="1"/>
    </xf>
    <xf numFmtId="0" fontId="0" fillId="6" borderId="20" xfId="0" applyFill="1" applyBorder="1" applyAlignment="1" applyProtection="1">
      <alignment horizontal="left"/>
      <protection locked="0" hidden="1"/>
    </xf>
    <xf numFmtId="0" fontId="5" fillId="0" borderId="40" xfId="0" quotePrefix="1" applyFont="1" applyBorder="1" applyAlignment="1" applyProtection="1">
      <alignment horizontal="left"/>
      <protection hidden="1"/>
    </xf>
    <xf numFmtId="0" fontId="5" fillId="0" borderId="41" xfId="0" quotePrefix="1" applyFont="1" applyBorder="1" applyAlignment="1" applyProtection="1">
      <alignment horizontal="left"/>
      <protection hidden="1"/>
    </xf>
    <xf numFmtId="0" fontId="5" fillId="0" borderId="42" xfId="0" quotePrefix="1" applyFont="1" applyBorder="1" applyAlignment="1" applyProtection="1">
      <alignment horizontal="left"/>
      <protection hidden="1"/>
    </xf>
    <xf numFmtId="0" fontId="9" fillId="5" borderId="31" xfId="0" quotePrefix="1" applyFont="1" applyFill="1" applyBorder="1" applyAlignment="1" applyProtection="1">
      <alignment horizontal="center"/>
      <protection hidden="1"/>
    </xf>
    <xf numFmtId="0" fontId="9" fillId="5" borderId="32" xfId="0" applyFont="1" applyFill="1" applyBorder="1" applyAlignment="1" applyProtection="1">
      <alignment horizontal="center"/>
      <protection hidden="1"/>
    </xf>
    <xf numFmtId="0" fontId="9" fillId="5" borderId="33" xfId="0" applyFont="1" applyFill="1" applyBorder="1" applyAlignment="1" applyProtection="1">
      <alignment horizontal="center"/>
      <protection hidden="1"/>
    </xf>
    <xf numFmtId="0" fontId="5" fillId="0" borderId="16" xfId="0" quotePrefix="1" applyFont="1" applyBorder="1" applyAlignment="1" applyProtection="1">
      <alignment horizontal="left"/>
      <protection hidden="1"/>
    </xf>
    <xf numFmtId="0" fontId="5" fillId="0" borderId="10" xfId="0" applyFont="1" applyBorder="1" applyProtection="1">
      <protection hidden="1"/>
    </xf>
    <xf numFmtId="0" fontId="5" fillId="0" borderId="9" xfId="0" applyFont="1" applyBorder="1" applyProtection="1">
      <protection hidden="1"/>
    </xf>
    <xf numFmtId="0" fontId="0" fillId="0" borderId="26" xfId="0" applyFill="1" applyBorder="1" applyProtection="1">
      <protection hidden="1"/>
    </xf>
    <xf numFmtId="0" fontId="0" fillId="0" borderId="24" xfId="0" applyFill="1" applyBorder="1" applyProtection="1">
      <protection hidden="1"/>
    </xf>
    <xf numFmtId="0" fontId="0" fillId="6" borderId="10" xfId="0" quotePrefix="1" applyFill="1" applyBorder="1" applyAlignment="1" applyProtection="1">
      <alignment horizontal="left"/>
      <protection locked="0" hidden="1"/>
    </xf>
    <xf numFmtId="0" fontId="0" fillId="6" borderId="9" xfId="0" quotePrefix="1" applyFill="1" applyBorder="1" applyAlignment="1" applyProtection="1">
      <alignment horizontal="left"/>
      <protection locked="0" hidden="1"/>
    </xf>
  </cellXfs>
  <cellStyles count="7">
    <cellStyle name="Millares" xfId="5" builtinId="3"/>
    <cellStyle name="Millares 2" xfId="4" xr:uid="{00000000-0005-0000-0000-000005000000}"/>
    <cellStyle name="Moneda" xfId="1" builtinId="4"/>
    <cellStyle name="Moneda 2" xfId="3" xr:uid="{00000000-0005-0000-0000-000007000000}"/>
    <cellStyle name="Normal" xfId="0" builtinId="0"/>
    <cellStyle name="Normal 2" xfId="2" xr:uid="{00000000-0005-0000-0000-00000A000000}"/>
    <cellStyle name="Porcentaje" xfId="6" builtinId="5"/>
  </cellStyles>
  <dxfs count="10">
    <dxf>
      <fill>
        <patternFill>
          <bgColor rgb="FFD87EBC"/>
        </patternFill>
      </fill>
    </dxf>
    <dxf>
      <fill>
        <patternFill>
          <bgColor rgb="FFD87EBC"/>
        </patternFill>
      </fill>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bgColor rgb="FFD87EBC"/>
        </patternFill>
      </fill>
    </dxf>
    <dxf>
      <fill>
        <patternFill>
          <bgColor rgb="FFD87EBC"/>
        </patternFill>
      </fill>
    </dxf>
  </dxfs>
  <tableStyles count="0" defaultTableStyle="TableStyleMedium2" defaultPivotStyle="PivotStyleLight16"/>
  <colors>
    <mruColors>
      <color rgb="FFD87EBC"/>
      <color rgb="FFBDE3FF"/>
      <color rgb="FF9BD4FF"/>
      <color rgb="FF0070C0"/>
      <color rgb="FFFFCCFF"/>
      <color rgb="FFFFC7CE"/>
      <color rgb="FFFFC7CB"/>
      <color rgb="FFFF99FF"/>
      <color rgb="FF99FF66"/>
      <color rgb="FF47FF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02610" cy="536823"/>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3102610" cy="536823"/>
        </a:xfrm>
        <a:prstGeom prst="rect">
          <a:avLst/>
        </a:prstGeom>
      </xdr:spPr>
    </xdr:pic>
    <xdr:clientData/>
  </xdr:oneCellAnchor>
  <xdr:oneCellAnchor>
    <xdr:from>
      <xdr:col>0</xdr:col>
      <xdr:colOff>0</xdr:colOff>
      <xdr:row>9</xdr:row>
      <xdr:rowOff>0</xdr:rowOff>
    </xdr:from>
    <xdr:ext cx="7604760" cy="883920"/>
    <xdr:pic>
      <xdr:nvPicPr>
        <xdr:cNvPr id="3" name="Imagen 2" descr="Habilitar formulari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0" y="3017520"/>
          <a:ext cx="7604760" cy="883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3741420" cy="1238539"/>
    <xdr:pic>
      <xdr:nvPicPr>
        <xdr:cNvPr id="7" name="Imagen 6" descr="https://i2.wp.com/analitikacorp.com/wp-content/uploads/2017/08/llenarformulario0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0" y="15316200"/>
          <a:ext cx="3741420" cy="12385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3886200</xdr:colOff>
      <xdr:row>29</xdr:row>
      <xdr:rowOff>7620</xdr:rowOff>
    </xdr:from>
    <xdr:ext cx="3528060" cy="1239959"/>
    <xdr:pic>
      <xdr:nvPicPr>
        <xdr:cNvPr id="8" name="Imagen 7" descr="https://i1.wp.com/analitikacorp.com/wp-content/uploads/2017/08/llenarformulario06.pn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3886200" y="15323820"/>
          <a:ext cx="3528060" cy="12399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xdr:colOff>
      <xdr:row>55</xdr:row>
      <xdr:rowOff>0</xdr:rowOff>
    </xdr:from>
    <xdr:to>
      <xdr:col>0</xdr:col>
      <xdr:colOff>4643284</xdr:colOff>
      <xdr:row>71</xdr:row>
      <xdr:rowOff>133920</xdr:rowOff>
    </xdr:to>
    <xdr:pic>
      <xdr:nvPicPr>
        <xdr:cNvPr id="14" name="ImageCedula1" descr="http://servicios.registrocivil.gob.ec/identidad/App_Themes/images/Cedula1.png">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1" y="26997660"/>
          <a:ext cx="4643283" cy="30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5417819</xdr:colOff>
      <xdr:row>54</xdr:row>
      <xdr:rowOff>83820</xdr:rowOff>
    </xdr:from>
    <xdr:to>
      <xdr:col>0</xdr:col>
      <xdr:colOff>9866179</xdr:colOff>
      <xdr:row>71</xdr:row>
      <xdr:rowOff>114300</xdr:rowOff>
    </xdr:to>
    <xdr:pic>
      <xdr:nvPicPr>
        <xdr:cNvPr id="15" name="ImageCedula2" descr="http://servicios.registrocivil.gob.ec/identidad/App_Themes/images/Cedula2.png">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5417819" y="26898600"/>
          <a:ext cx="4448360" cy="3139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3032760</xdr:colOff>
      <xdr:row>72</xdr:row>
      <xdr:rowOff>144779</xdr:rowOff>
    </xdr:from>
    <xdr:to>
      <xdr:col>0</xdr:col>
      <xdr:colOff>7094220</xdr:colOff>
      <xdr:row>89</xdr:row>
      <xdr:rowOff>159348</xdr:rowOff>
    </xdr:to>
    <xdr:pic>
      <xdr:nvPicPr>
        <xdr:cNvPr id="16" name="ImageCedula3" descr="http://servicios.registrocivil.gob.ec/identidad/App_Themes/images/Cedula3.png">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3032760" y="30251399"/>
          <a:ext cx="4061460" cy="3123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xdr:colOff>
      <xdr:row>13</xdr:row>
      <xdr:rowOff>7620</xdr:rowOff>
    </xdr:from>
    <xdr:to>
      <xdr:col>0</xdr:col>
      <xdr:colOff>7261860</xdr:colOff>
      <xdr:row>13</xdr:row>
      <xdr:rowOff>3508289</xdr:rowOff>
    </xdr:to>
    <xdr:pic>
      <xdr:nvPicPr>
        <xdr:cNvPr id="18" name="Imagen 17">
          <a:extLst>
            <a:ext uri="{FF2B5EF4-FFF2-40B4-BE49-F238E27FC236}">
              <a16:creationId xmlns:a16="http://schemas.microsoft.com/office/drawing/2014/main" id="{85B815D2-A744-4647-A003-D98CA094C59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620" y="4648200"/>
          <a:ext cx="7254240" cy="3500669"/>
        </a:xfrm>
        <a:prstGeom prst="rect">
          <a:avLst/>
        </a:prstGeom>
      </xdr:spPr>
    </xdr:pic>
    <xdr:clientData/>
  </xdr:twoCellAnchor>
  <xdr:twoCellAnchor editAs="oneCell">
    <xdr:from>
      <xdr:col>0</xdr:col>
      <xdr:colOff>1</xdr:colOff>
      <xdr:row>21</xdr:row>
      <xdr:rowOff>0</xdr:rowOff>
    </xdr:from>
    <xdr:to>
      <xdr:col>0</xdr:col>
      <xdr:colOff>4716781</xdr:colOff>
      <xdr:row>22</xdr:row>
      <xdr:rowOff>8942</xdr:rowOff>
    </xdr:to>
    <xdr:pic>
      <xdr:nvPicPr>
        <xdr:cNvPr id="20" name="Imagen 19">
          <a:extLst>
            <a:ext uri="{FF2B5EF4-FFF2-40B4-BE49-F238E27FC236}">
              <a16:creationId xmlns:a16="http://schemas.microsoft.com/office/drawing/2014/main" id="{1724BB02-575F-4401-B303-324C33A6F1A2}"/>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 y="9852660"/>
          <a:ext cx="4716780" cy="1395782"/>
        </a:xfrm>
        <a:prstGeom prst="rect">
          <a:avLst/>
        </a:prstGeom>
      </xdr:spPr>
    </xdr:pic>
    <xdr:clientData/>
  </xdr:twoCellAnchor>
  <xdr:twoCellAnchor editAs="oneCell">
    <xdr:from>
      <xdr:col>0</xdr:col>
      <xdr:colOff>0</xdr:colOff>
      <xdr:row>25</xdr:row>
      <xdr:rowOff>0</xdr:rowOff>
    </xdr:from>
    <xdr:to>
      <xdr:col>0</xdr:col>
      <xdr:colOff>3178330</xdr:colOff>
      <xdr:row>25</xdr:row>
      <xdr:rowOff>487680</xdr:rowOff>
    </xdr:to>
    <xdr:pic>
      <xdr:nvPicPr>
        <xdr:cNvPr id="22" name="Imagen 21">
          <a:extLst>
            <a:ext uri="{FF2B5EF4-FFF2-40B4-BE49-F238E27FC236}">
              <a16:creationId xmlns:a16="http://schemas.microsoft.com/office/drawing/2014/main" id="{4EE32CC4-DD44-4581-9860-230481212ACD}"/>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11971020"/>
          <a:ext cx="3178330" cy="487680"/>
        </a:xfrm>
        <a:prstGeom prst="rect">
          <a:avLst/>
        </a:prstGeom>
      </xdr:spPr>
    </xdr:pic>
    <xdr:clientData/>
  </xdr:twoCellAnchor>
  <xdr:twoCellAnchor editAs="oneCell">
    <xdr:from>
      <xdr:col>0</xdr:col>
      <xdr:colOff>0</xdr:colOff>
      <xdr:row>39</xdr:row>
      <xdr:rowOff>0</xdr:rowOff>
    </xdr:from>
    <xdr:to>
      <xdr:col>0</xdr:col>
      <xdr:colOff>3559982</xdr:colOff>
      <xdr:row>39</xdr:row>
      <xdr:rowOff>982980</xdr:rowOff>
    </xdr:to>
    <xdr:pic>
      <xdr:nvPicPr>
        <xdr:cNvPr id="24" name="Imagen 23">
          <a:extLst>
            <a:ext uri="{FF2B5EF4-FFF2-40B4-BE49-F238E27FC236}">
              <a16:creationId xmlns:a16="http://schemas.microsoft.com/office/drawing/2014/main" id="{FE917B6E-C2AF-4E52-9BE2-F4E50430D3F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15392400"/>
          <a:ext cx="3559982" cy="982980"/>
        </a:xfrm>
        <a:prstGeom prst="rect">
          <a:avLst/>
        </a:prstGeom>
      </xdr:spPr>
    </xdr:pic>
    <xdr:clientData/>
  </xdr:twoCellAnchor>
  <xdr:twoCellAnchor editAs="oneCell">
    <xdr:from>
      <xdr:col>0</xdr:col>
      <xdr:colOff>0</xdr:colOff>
      <xdr:row>43</xdr:row>
      <xdr:rowOff>0</xdr:rowOff>
    </xdr:from>
    <xdr:to>
      <xdr:col>0</xdr:col>
      <xdr:colOff>3341716</xdr:colOff>
      <xdr:row>44</xdr:row>
      <xdr:rowOff>0</xdr:rowOff>
    </xdr:to>
    <xdr:pic>
      <xdr:nvPicPr>
        <xdr:cNvPr id="26" name="Imagen 25">
          <a:extLst>
            <a:ext uri="{FF2B5EF4-FFF2-40B4-BE49-F238E27FC236}">
              <a16:creationId xmlns:a16="http://schemas.microsoft.com/office/drawing/2014/main" id="{E23982DD-D3E6-4F22-AACC-2CCF9676A1F3}"/>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0" y="17205960"/>
          <a:ext cx="3341716" cy="1005840"/>
        </a:xfrm>
        <a:prstGeom prst="rect">
          <a:avLst/>
        </a:prstGeom>
      </xdr:spPr>
    </xdr:pic>
    <xdr:clientData/>
  </xdr:twoCellAnchor>
  <xdr:twoCellAnchor editAs="oneCell">
    <xdr:from>
      <xdr:col>0</xdr:col>
      <xdr:colOff>0</xdr:colOff>
      <xdr:row>49</xdr:row>
      <xdr:rowOff>1</xdr:rowOff>
    </xdr:from>
    <xdr:to>
      <xdr:col>0</xdr:col>
      <xdr:colOff>4517651</xdr:colOff>
      <xdr:row>50</xdr:row>
      <xdr:rowOff>45721</xdr:rowOff>
    </xdr:to>
    <xdr:pic>
      <xdr:nvPicPr>
        <xdr:cNvPr id="28" name="Imagen 27">
          <a:extLst>
            <a:ext uri="{FF2B5EF4-FFF2-40B4-BE49-F238E27FC236}">
              <a16:creationId xmlns:a16="http://schemas.microsoft.com/office/drawing/2014/main" id="{64A9F5B5-11C6-450F-B078-5384541FF35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0" y="19491961"/>
          <a:ext cx="4517651" cy="1257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0</xdr:row>
      <xdr:rowOff>60960</xdr:rowOff>
    </xdr:from>
    <xdr:to>
      <xdr:col>2</xdr:col>
      <xdr:colOff>88669</xdr:colOff>
      <xdr:row>3</xdr:row>
      <xdr:rowOff>50298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3340" y="60960"/>
          <a:ext cx="3098569" cy="537978"/>
        </a:xfrm>
        <a:prstGeom prst="rect">
          <a:avLst/>
        </a:prstGeom>
      </xdr:spPr>
    </xdr:pic>
    <xdr:clientData/>
  </xdr:twoCellAnchor>
  <xdr:twoCellAnchor>
    <xdr:from>
      <xdr:col>5</xdr:col>
      <xdr:colOff>7620</xdr:colOff>
      <xdr:row>137</xdr:row>
      <xdr:rowOff>167640</xdr:rowOff>
    </xdr:from>
    <xdr:to>
      <xdr:col>6</xdr:col>
      <xdr:colOff>1051560</xdr:colOff>
      <xdr:row>137</xdr:row>
      <xdr:rowOff>167640</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6096000" y="26167080"/>
          <a:ext cx="2438400" cy="0"/>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1554480</xdr:colOff>
      <xdr:row>137</xdr:row>
      <xdr:rowOff>167640</xdr:rowOff>
    </xdr:from>
    <xdr:to>
      <xdr:col>8</xdr:col>
      <xdr:colOff>1074420</xdr:colOff>
      <xdr:row>137</xdr:row>
      <xdr:rowOff>167640</xdr:rowOff>
    </xdr:to>
    <xdr:cxnSp macro="">
      <xdr:nvCxnSpPr>
        <xdr:cNvPr id="5" name="Conector recto 4">
          <a:extLst>
            <a:ext uri="{FF2B5EF4-FFF2-40B4-BE49-F238E27FC236}">
              <a16:creationId xmlns:a16="http://schemas.microsoft.com/office/drawing/2014/main" id="{00000000-0008-0000-0300-000005000000}"/>
            </a:ext>
          </a:extLst>
        </xdr:cNvPr>
        <xdr:cNvCxnSpPr/>
      </xdr:nvCxnSpPr>
      <xdr:spPr>
        <a:xfrm>
          <a:off x="9037320" y="26167080"/>
          <a:ext cx="2438400" cy="0"/>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3</xdr:col>
          <xdr:colOff>777240</xdr:colOff>
          <xdr:row>24</xdr:row>
          <xdr:rowOff>0</xdr:rowOff>
        </xdr:to>
        <xdr:pic>
          <xdr:nvPicPr>
            <xdr:cNvPr id="7" name="Imagen 6">
              <a:extLst>
                <a:ext uri="{FF2B5EF4-FFF2-40B4-BE49-F238E27FC236}">
                  <a16:creationId xmlns:a16="http://schemas.microsoft.com/office/drawing/2014/main" id="{A89CB511-C07B-44D4-92A6-CE32EC37DC63}"/>
                </a:ext>
              </a:extLst>
            </xdr:cNvPr>
            <xdr:cNvPicPr>
              <a:picLocks noChangeAspect="1" noChangeArrowheads="1"/>
              <a:extLst>
                <a:ext uri="{84589F7E-364E-4C9E-8A38-B11213B215E9}">
                  <a14:cameraTool cellRange="'valida-ci'!$M$20" spid="_x0000_s2099"/>
                </a:ext>
              </a:extLst>
            </xdr:cNvPicPr>
          </xdr:nvPicPr>
          <xdr:blipFill>
            <a:blip xmlns:r="http://schemas.openxmlformats.org/officeDocument/2006/relationships" r:embed="rId2"/>
            <a:srcRect/>
            <a:stretch>
              <a:fillRect/>
            </a:stretch>
          </xdr:blipFill>
          <xdr:spPr bwMode="auto">
            <a:xfrm>
              <a:off x="1504950" y="4219575"/>
              <a:ext cx="3682365" cy="190500"/>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1497330</xdr:colOff>
          <xdr:row>4</xdr:row>
          <xdr:rowOff>0</xdr:rowOff>
        </xdr:from>
        <xdr:to>
          <xdr:col>3</xdr:col>
          <xdr:colOff>727710</xdr:colOff>
          <xdr:row>4</xdr:row>
          <xdr:rowOff>182880</xdr:rowOff>
        </xdr:to>
        <xdr:pic>
          <xdr:nvPicPr>
            <xdr:cNvPr id="8" name="Imagen 7">
              <a:extLst>
                <a:ext uri="{FF2B5EF4-FFF2-40B4-BE49-F238E27FC236}">
                  <a16:creationId xmlns:a16="http://schemas.microsoft.com/office/drawing/2014/main" id="{26EFD573-CD43-4DBE-9B5D-54581D2EF4B4}"/>
                </a:ext>
              </a:extLst>
            </xdr:cNvPr>
            <xdr:cNvPicPr>
              <a:picLocks noChangeAspect="1" noChangeArrowheads="1"/>
              <a:extLst>
                <a:ext uri="{84589F7E-364E-4C9E-8A38-B11213B215E9}">
                  <a14:cameraTool cellRange="'valida-ci'!$M$9" spid="_x0000_s2100"/>
                </a:ext>
              </a:extLst>
            </xdr:cNvPicPr>
          </xdr:nvPicPr>
          <xdr:blipFill>
            <a:blip xmlns:r="http://schemas.openxmlformats.org/officeDocument/2006/relationships" r:embed="rId2"/>
            <a:srcRect/>
            <a:stretch>
              <a:fillRect/>
            </a:stretch>
          </xdr:blipFill>
          <xdr:spPr bwMode="auto">
            <a:xfrm>
              <a:off x="1497330" y="739140"/>
              <a:ext cx="3649980" cy="182880"/>
            </a:xfrm>
            <a:prstGeom prst="rect">
              <a:avLst/>
            </a:prstGeom>
            <a:noFill/>
            <a:ln w="9525">
              <a:no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KC-Formulario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mulario"/>
      <sheetName val="valida-ci"/>
      <sheetName val="BDD"/>
    </sheetNames>
    <sheetDataSet>
      <sheetData sheetId="0" refreshError="1"/>
      <sheetData sheetId="1" refreshError="1"/>
      <sheetData sheetId="2" refreshError="1"/>
      <sheetData sheetId="3">
        <row r="13">
          <cell r="K13" t="str">
            <v>Masculino</v>
          </cell>
          <cell r="L13" t="str">
            <v>Femenino</v>
          </cell>
        </row>
        <row r="14">
          <cell r="K14" t="str">
            <v>Soltero/a</v>
          </cell>
          <cell r="L14" t="str">
            <v>Casado/a</v>
          </cell>
          <cell r="M14" t="str">
            <v>Viudo/a</v>
          </cell>
          <cell r="N14" t="str">
            <v>Divorciado/a</v>
          </cell>
          <cell r="O14" t="str">
            <v>Unión libre</v>
          </cell>
        </row>
        <row r="15">
          <cell r="K15" t="str">
            <v>Si</v>
          </cell>
          <cell r="L15" t="str">
            <v>No</v>
          </cell>
        </row>
        <row r="16">
          <cell r="K16" t="str">
            <v>Sin estudios</v>
          </cell>
          <cell r="L16" t="str">
            <v>Primaria</v>
          </cell>
          <cell r="M16" t="str">
            <v>Secundaria</v>
          </cell>
          <cell r="N16" t="str">
            <v>Técnica/tecnológica</v>
          </cell>
          <cell r="O16" t="str">
            <v>Superior</v>
          </cell>
          <cell r="P16" t="str">
            <v>Postgrado</v>
          </cell>
        </row>
        <row r="18">
          <cell r="K18" t="str">
            <v>Ciencias administrativas y económicas</v>
          </cell>
          <cell r="L18" t="str">
            <v>Ingeniería y ciencias exactas</v>
          </cell>
          <cell r="M18" t="str">
            <v>Arquitectura y afines</v>
          </cell>
          <cell r="N18" t="str">
            <v>Ciencias sociales</v>
          </cell>
          <cell r="O18" t="str">
            <v>Profesional de la salud (médicos, biólogos, veterinarios…)</v>
          </cell>
          <cell r="P18" t="str">
            <v>Ciencias de la educación</v>
          </cell>
          <cell r="Q18" t="str">
            <v>Derecho</v>
          </cell>
          <cell r="R18" t="str">
            <v>Periodistas y comunicadores</v>
          </cell>
          <cell r="S18" t="str">
            <v>Policías, militares u otros miembros de la fuerza pública</v>
          </cell>
          <cell r="T18" t="str">
            <v>Agricultura, ganadería y afines</v>
          </cell>
        </row>
        <row r="28">
          <cell r="K28" t="str">
            <v>Casa</v>
          </cell>
          <cell r="L28" t="str">
            <v>Departamento</v>
          </cell>
          <cell r="M28" t="str">
            <v>Loft</v>
          </cell>
          <cell r="N28" t="str">
            <v>Dúplex</v>
          </cell>
        </row>
        <row r="40">
          <cell r="K40" t="str">
            <v>Empleado privado con contrato fijo</v>
          </cell>
          <cell r="L40" t="str">
            <v>Empleado privado con contrato temporal</v>
          </cell>
          <cell r="M40" t="str">
            <v>Empleado público con nombramiento o contrato fijo</v>
          </cell>
          <cell r="N40" t="str">
            <v>Empleado público con contrato temporal</v>
          </cell>
          <cell r="O40" t="str">
            <v>Quehaceres domésticos</v>
          </cell>
          <cell r="P40" t="str">
            <v>Jubilado</v>
          </cell>
          <cell r="Q40" t="str">
            <v>Rentista</v>
          </cell>
          <cell r="R40" t="str">
            <v>Remesas del exterior</v>
          </cell>
          <cell r="S40" t="str">
            <v>No trabaja / sin ingresos</v>
          </cell>
        </row>
        <row r="47">
          <cell r="K47" t="str">
            <v>Independiente</v>
          </cell>
          <cell r="L47" t="str">
            <v>Empleado privado con contrato fijo</v>
          </cell>
          <cell r="M47" t="str">
            <v>Empleado privado con contrato temporal</v>
          </cell>
          <cell r="N47" t="str">
            <v>Empleado público con nombramiento o contrato fijo</v>
          </cell>
          <cell r="O47" t="str">
            <v>Empleado público con contrato temporal</v>
          </cell>
          <cell r="P47" t="str">
            <v>Quehaceres domésticos</v>
          </cell>
          <cell r="Q47" t="str">
            <v>Jubilado</v>
          </cell>
          <cell r="R47" t="str">
            <v>Rentista</v>
          </cell>
          <cell r="S47" t="str">
            <v>Remesas del exterior</v>
          </cell>
          <cell r="T47" t="str">
            <v>No trabaja / sin ingresos</v>
          </cell>
        </row>
        <row r="61">
          <cell r="K61" t="str">
            <v>Casa</v>
          </cell>
          <cell r="L61" t="str">
            <v>Departamento</v>
          </cell>
          <cell r="M61" t="str">
            <v>Loft</v>
          </cell>
          <cell r="N61" t="str">
            <v>Dúplex</v>
          </cell>
          <cell r="O61" t="str">
            <v>Oficina</v>
          </cell>
          <cell r="P61" t="str">
            <v>Local comercial</v>
          </cell>
        </row>
        <row r="69">
          <cell r="K69" t="str">
            <v>Agente de Bienes Raíces</v>
          </cell>
          <cell r="L69" t="str">
            <v>Inmobiliaria</v>
          </cell>
          <cell r="M69" t="str">
            <v>Constructora</v>
          </cell>
          <cell r="N69" t="str">
            <v>Propietario del inmueble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FCDD51-8FC2-447B-9707-FBF80D216FE8}" name="BDD" displayName="BDD" ref="A1:I312" totalsRowShown="0" headerRowDxfId="7">
  <autoFilter ref="A1:I312" xr:uid="{52110AAE-4256-4096-B2E5-CCB90AF35D6A}"/>
  <tableColumns count="9">
    <tableColumn id="1" xr3:uid="{7EFAAB93-DA7C-4C9F-B45D-F41EC002DFE5}" name="COMPLETO" dataDxfId="6">
      <calculatedColumnFormula>B2&amp;C2&amp;D2&amp;E2&amp;F2</calculatedColumnFormula>
    </tableColumn>
    <tableColumn id="2" xr3:uid="{F171F9E4-1629-462D-BE00-FDE7FF7DAC8F}" name="GRUPO"/>
    <tableColumn id="3" xr3:uid="{9DC1DFA4-6116-43FF-BEDD-33AF26EF3FBD}" name="NUMERO" dataDxfId="5"/>
    <tableColumn id="4" xr3:uid="{9C54B659-E707-4065-8A01-72D4304ABE18}" name="SEGMENTO1"/>
    <tableColumn id="5" xr3:uid="{9D8362C4-434E-4888-AAC5-BE5D8690D023}" name="SEGMENTO2" dataDxfId="4"/>
    <tableColumn id="6" xr3:uid="{02E35D8E-8A40-4C0F-8DB6-BFC71186F0FE}" name="SEGMENTO3" dataDxfId="3"/>
    <tableColumn id="7" xr3:uid="{0FFCBC99-DBCA-41F4-91B1-483A664DF723}" name="COD1">
      <calculatedColumnFormula>B2&amp;C2</calculatedColumnFormula>
    </tableColumn>
    <tableColumn id="8" xr3:uid="{00EB49DB-5EC9-4E2F-93A8-3DC3EB4DFDB7}" name="COD2">
      <calculatedColumnFormula>D2&amp;E2&amp;F2</calculatedColumnFormula>
    </tableColumn>
    <tableColumn id="9" xr3:uid="{A7B8B155-B945-420A-9EBA-F9D1671B886A}" name="VALOR" dataDxfId="2">
      <calculatedColumnFormula>Formulario!B6</calculatedColumnFormula>
    </tableColumn>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F3FE4-BE8A-4499-BD3B-1D63C9F5F1AD}">
  <sheetPr codeName="Hoja2"/>
  <dimension ref="A1:A99"/>
  <sheetViews>
    <sheetView showGridLines="0" zoomScaleNormal="100" workbookViewId="0"/>
  </sheetViews>
  <sheetFormatPr baseColWidth="10" defaultColWidth="0" defaultRowHeight="14.4" customHeight="1" zeroHeight="1" x14ac:dyDescent="0.3"/>
  <cols>
    <col min="1" max="1" width="150" style="1" customWidth="1"/>
    <col min="2" max="16384" width="11.5546875" hidden="1"/>
  </cols>
  <sheetData>
    <row r="1" spans="1:1" ht="46.8" customHeight="1" x14ac:dyDescent="0.3"/>
    <row r="2" spans="1:1" ht="18" x14ac:dyDescent="0.35">
      <c r="A2" s="2" t="s">
        <v>70</v>
      </c>
    </row>
    <row r="3" spans="1:1" x14ac:dyDescent="0.3"/>
    <row r="4" spans="1:1" ht="28.8" x14ac:dyDescent="0.3">
      <c r="A4" s="1" t="s">
        <v>71</v>
      </c>
    </row>
    <row r="5" spans="1:1" x14ac:dyDescent="0.3"/>
    <row r="6" spans="1:1" ht="43.2" x14ac:dyDescent="0.3">
      <c r="A6" s="3" t="s">
        <v>72</v>
      </c>
    </row>
    <row r="7" spans="1:1" x14ac:dyDescent="0.3"/>
    <row r="8" spans="1:1" ht="43.2" x14ac:dyDescent="0.3">
      <c r="A8" s="1" t="s">
        <v>73</v>
      </c>
    </row>
    <row r="9" spans="1:1" x14ac:dyDescent="0.3"/>
    <row r="10" spans="1:1" ht="70.2" customHeight="1" x14ac:dyDescent="0.3"/>
    <row r="11" spans="1:1" x14ac:dyDescent="0.3"/>
    <row r="12" spans="1:1" ht="28.8" x14ac:dyDescent="0.3">
      <c r="A12" s="1" t="s">
        <v>74</v>
      </c>
    </row>
    <row r="13" spans="1:1" x14ac:dyDescent="0.3"/>
    <row r="14" spans="1:1" ht="280.8" customHeight="1" x14ac:dyDescent="0.3">
      <c r="A14"/>
    </row>
    <row r="15" spans="1:1" x14ac:dyDescent="0.3"/>
    <row r="16" spans="1:1" ht="28.8" x14ac:dyDescent="0.3">
      <c r="A16" s="6" t="s">
        <v>576</v>
      </c>
    </row>
    <row r="17" spans="1:1" x14ac:dyDescent="0.3"/>
    <row r="18" spans="1:1" ht="28.8" x14ac:dyDescent="0.3">
      <c r="A18" s="4" t="s">
        <v>75</v>
      </c>
    </row>
    <row r="19" spans="1:1" x14ac:dyDescent="0.3"/>
    <row r="20" spans="1:1" x14ac:dyDescent="0.3">
      <c r="A20" s="6" t="s">
        <v>577</v>
      </c>
    </row>
    <row r="21" spans="1:1" x14ac:dyDescent="0.3"/>
    <row r="22" spans="1:1" ht="109.2" customHeight="1" x14ac:dyDescent="0.3">
      <c r="A22"/>
    </row>
    <row r="23" spans="1:1" x14ac:dyDescent="0.3"/>
    <row r="24" spans="1:1" ht="28.8" x14ac:dyDescent="0.3">
      <c r="A24" s="1" t="s">
        <v>76</v>
      </c>
    </row>
    <row r="25" spans="1:1" x14ac:dyDescent="0.3"/>
    <row r="26" spans="1:1" ht="39" customHeight="1" x14ac:dyDescent="0.3">
      <c r="A26"/>
    </row>
    <row r="27" spans="1:1" x14ac:dyDescent="0.3"/>
    <row r="28" spans="1:1" ht="43.2" x14ac:dyDescent="0.3">
      <c r="A28" s="5" t="s">
        <v>77</v>
      </c>
    </row>
    <row r="29" spans="1:1" x14ac:dyDescent="0.3"/>
    <row r="30" spans="1:1" x14ac:dyDescent="0.3">
      <c r="A30"/>
    </row>
    <row r="31" spans="1:1" x14ac:dyDescent="0.3"/>
    <row r="32" spans="1:1" x14ac:dyDescent="0.3">
      <c r="A32"/>
    </row>
    <row r="33" spans="1:1" x14ac:dyDescent="0.3"/>
    <row r="34" spans="1:1" x14ac:dyDescent="0.3"/>
    <row r="35" spans="1:1" x14ac:dyDescent="0.3"/>
    <row r="36" spans="1:1" x14ac:dyDescent="0.3"/>
    <row r="37" spans="1:1" x14ac:dyDescent="0.3"/>
    <row r="38" spans="1:1" ht="28.8" x14ac:dyDescent="0.3">
      <c r="A38" s="1" t="s">
        <v>78</v>
      </c>
    </row>
    <row r="39" spans="1:1" x14ac:dyDescent="0.3"/>
    <row r="40" spans="1:1" ht="85.2" customHeight="1" x14ac:dyDescent="0.3">
      <c r="A40"/>
    </row>
    <row r="41" spans="1:1" x14ac:dyDescent="0.3"/>
    <row r="42" spans="1:1" ht="28.8" x14ac:dyDescent="0.3">
      <c r="A42" s="36" t="s">
        <v>578</v>
      </c>
    </row>
    <row r="43" spans="1:1" x14ac:dyDescent="0.3"/>
    <row r="44" spans="1:1" ht="79.2" customHeight="1" x14ac:dyDescent="0.3">
      <c r="A44"/>
    </row>
    <row r="45" spans="1:1" x14ac:dyDescent="0.3"/>
    <row r="46" spans="1:1" ht="28.8" x14ac:dyDescent="0.3">
      <c r="A46" s="1" t="s">
        <v>79</v>
      </c>
    </row>
    <row r="47" spans="1:1" x14ac:dyDescent="0.3"/>
    <row r="48" spans="1:1" ht="28.8" x14ac:dyDescent="0.3">
      <c r="A48" s="1" t="s">
        <v>80</v>
      </c>
    </row>
    <row r="49" spans="1:1" x14ac:dyDescent="0.3"/>
    <row r="50" spans="1:1" ht="95.4" customHeight="1" x14ac:dyDescent="0.3">
      <c r="A50"/>
    </row>
    <row r="51" spans="1:1" x14ac:dyDescent="0.3"/>
    <row r="52" spans="1:1" ht="14.4" customHeight="1" x14ac:dyDescent="0.3"/>
    <row r="53" spans="1:1" ht="14.4" customHeight="1" x14ac:dyDescent="0.3"/>
    <row r="54" spans="1:1" ht="54.6" customHeight="1" x14ac:dyDescent="0.3">
      <c r="A54" s="6" t="s">
        <v>82</v>
      </c>
    </row>
    <row r="55" spans="1:1" ht="14.4" customHeight="1" x14ac:dyDescent="0.3"/>
    <row r="56" spans="1:1" ht="14.4" customHeight="1" x14ac:dyDescent="0.3">
      <c r="A56"/>
    </row>
    <row r="57" spans="1:1" ht="14.4" customHeight="1" x14ac:dyDescent="0.3"/>
    <row r="58" spans="1:1" ht="14.4" customHeight="1" x14ac:dyDescent="0.3"/>
    <row r="59" spans="1:1" ht="14.4" customHeight="1" x14ac:dyDescent="0.3"/>
    <row r="60" spans="1:1" ht="14.4" customHeight="1" x14ac:dyDescent="0.3"/>
    <row r="61" spans="1:1" ht="14.4" customHeight="1" x14ac:dyDescent="0.3"/>
    <row r="62" spans="1:1" ht="14.4" customHeight="1" x14ac:dyDescent="0.3"/>
    <row r="63" spans="1:1" ht="14.4" customHeight="1" x14ac:dyDescent="0.3"/>
    <row r="64" spans="1:1" ht="14.4" customHeight="1" x14ac:dyDescent="0.3"/>
    <row r="65" spans="1:1" ht="14.4" customHeight="1" x14ac:dyDescent="0.3"/>
    <row r="66" spans="1:1" ht="14.4" customHeight="1" x14ac:dyDescent="0.3"/>
    <row r="67" spans="1:1" ht="14.4" customHeight="1" x14ac:dyDescent="0.3"/>
    <row r="68" spans="1:1" ht="14.4" customHeight="1" x14ac:dyDescent="0.3"/>
    <row r="69" spans="1:1" ht="14.4" customHeight="1" x14ac:dyDescent="0.3"/>
    <row r="70" spans="1:1" ht="14.4" customHeight="1" x14ac:dyDescent="0.3"/>
    <row r="71" spans="1:1" ht="14.4" customHeight="1" x14ac:dyDescent="0.3"/>
    <row r="72" spans="1:1" ht="14.4" customHeight="1" x14ac:dyDescent="0.3"/>
    <row r="73" spans="1:1" ht="14.4" customHeight="1" x14ac:dyDescent="0.3"/>
    <row r="74" spans="1:1" ht="14.4" customHeight="1" x14ac:dyDescent="0.3">
      <c r="A74"/>
    </row>
    <row r="75" spans="1:1" ht="14.4" customHeight="1" x14ac:dyDescent="0.3"/>
    <row r="76" spans="1:1" ht="14.4" customHeight="1" x14ac:dyDescent="0.3"/>
    <row r="77" spans="1:1" ht="14.4" customHeight="1" x14ac:dyDescent="0.3">
      <c r="A77"/>
    </row>
    <row r="78" spans="1:1" ht="14.4" customHeight="1" x14ac:dyDescent="0.3"/>
    <row r="79" spans="1:1" ht="14.4" customHeight="1" x14ac:dyDescent="0.3"/>
    <row r="80" spans="1:1" ht="14.4" customHeight="1" x14ac:dyDescent="0.3"/>
    <row r="81" ht="14.4" customHeight="1" x14ac:dyDescent="0.3"/>
    <row r="82" ht="14.4" customHeight="1" x14ac:dyDescent="0.3"/>
    <row r="83" ht="14.4" customHeight="1" x14ac:dyDescent="0.3"/>
    <row r="84" ht="14.4" customHeight="1" x14ac:dyDescent="0.3"/>
    <row r="85" ht="14.4" customHeight="1" x14ac:dyDescent="0.3"/>
    <row r="86" ht="14.4" customHeight="1" x14ac:dyDescent="0.3"/>
    <row r="87" ht="14.4" customHeight="1" x14ac:dyDescent="0.3"/>
    <row r="88" ht="14.4" customHeight="1" x14ac:dyDescent="0.3"/>
    <row r="89" ht="14.4" customHeight="1" x14ac:dyDescent="0.3"/>
    <row r="90" ht="14.4" customHeight="1" x14ac:dyDescent="0.3"/>
    <row r="91" ht="14.4" customHeight="1" x14ac:dyDescent="0.3"/>
    <row r="92" ht="14.4" customHeight="1" x14ac:dyDescent="0.3"/>
    <row r="93" ht="14.4" customHeight="1" x14ac:dyDescent="0.3"/>
    <row r="94" ht="14.4" customHeight="1" x14ac:dyDescent="0.3"/>
    <row r="95" ht="14.4" customHeight="1" x14ac:dyDescent="0.3"/>
    <row r="96" ht="14.4" customHeight="1" x14ac:dyDescent="0.3"/>
    <row r="97" ht="14.4" customHeight="1" x14ac:dyDescent="0.3"/>
    <row r="98" ht="14.4" customHeight="1" x14ac:dyDescent="0.3"/>
    <row r="99" ht="14.4" customHeight="1" x14ac:dyDescent="0.3"/>
  </sheetData>
  <sheetProtection password="BB4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CC9ED-68AF-431B-878A-54548FCF33B3}">
  <sheetPr codeName="Hoja3" filterMode="1">
    <pageSetUpPr fitToPage="1"/>
  </sheetPr>
  <dimension ref="A1:O162"/>
  <sheetViews>
    <sheetView showGridLines="0" tabSelected="1" zoomScaleNormal="100" zoomScaleSheetLayoutView="80" workbookViewId="0">
      <selection activeCell="B6" sqref="B6"/>
    </sheetView>
  </sheetViews>
  <sheetFormatPr baseColWidth="10" defaultColWidth="0" defaultRowHeight="14.4" zeroHeight="1" x14ac:dyDescent="0.3"/>
  <cols>
    <col min="1" max="1" width="21.88671875" customWidth="1"/>
    <col min="2" max="2" width="22.77734375" customWidth="1"/>
    <col min="3" max="3" width="19.77734375" customWidth="1"/>
    <col min="4" max="4" width="16.77734375" customWidth="1"/>
    <col min="5" max="5" width="7.5546875" customWidth="1"/>
    <col min="6" max="6" width="20.33203125" customWidth="1"/>
    <col min="7" max="7" width="22.77734375" customWidth="1"/>
    <col min="8" max="8" width="19.77734375" customWidth="1"/>
    <col min="9" max="9" width="22.77734375" customWidth="1"/>
    <col min="10" max="10" width="2" customWidth="1"/>
    <col min="11" max="11" width="6.33203125" style="25" hidden="1"/>
    <col min="12" max="16384" width="11.5546875" hidden="1"/>
  </cols>
  <sheetData>
    <row r="1" spans="1:15" x14ac:dyDescent="0.3">
      <c r="A1" s="27"/>
      <c r="B1" s="27"/>
      <c r="C1" s="27"/>
      <c r="D1" s="27"/>
      <c r="E1" s="27"/>
      <c r="F1" s="27"/>
      <c r="G1" s="27"/>
      <c r="H1" s="27"/>
      <c r="I1" s="27"/>
      <c r="J1" s="27"/>
      <c r="K1" s="28" t="s">
        <v>554</v>
      </c>
    </row>
    <row r="2" spans="1:15" ht="14.4" customHeight="1" x14ac:dyDescent="0.3">
      <c r="A2" s="27"/>
      <c r="B2" s="27"/>
      <c r="C2" s="27"/>
      <c r="D2" s="259" t="str">
        <f>VLOOKUP(K2,N2:O4,2,0)</f>
        <v>SOLICITUD DE ANALISIS DE CAPACIDAD DE ENDEUDAMIENTO</v>
      </c>
      <c r="E2" s="259"/>
      <c r="F2" s="259"/>
      <c r="G2" s="259"/>
      <c r="H2" s="259"/>
      <c r="I2" s="259"/>
      <c r="J2" s="27"/>
      <c r="K2" s="35" t="s">
        <v>642</v>
      </c>
      <c r="N2" t="s">
        <v>559</v>
      </c>
      <c r="O2" t="s">
        <v>639</v>
      </c>
    </row>
    <row r="3" spans="1:15" ht="14.4" customHeight="1" x14ac:dyDescent="0.3">
      <c r="A3" s="27"/>
      <c r="B3" s="27"/>
      <c r="C3" s="27"/>
      <c r="D3" s="259"/>
      <c r="E3" s="259"/>
      <c r="F3" s="259"/>
      <c r="G3" s="259"/>
      <c r="H3" s="259"/>
      <c r="I3" s="259"/>
      <c r="J3" s="27"/>
      <c r="K3" s="28" t="s">
        <v>582</v>
      </c>
      <c r="N3" t="s">
        <v>560</v>
      </c>
      <c r="O3" s="8" t="s">
        <v>640</v>
      </c>
    </row>
    <row r="4" spans="1:15" ht="15" thickBot="1" x14ac:dyDescent="0.35">
      <c r="A4" s="27"/>
      <c r="B4" s="27"/>
      <c r="C4" s="27"/>
      <c r="D4" s="27"/>
      <c r="E4" s="27"/>
      <c r="F4" s="27"/>
      <c r="G4" s="27"/>
      <c r="H4" s="27"/>
      <c r="I4" s="27"/>
      <c r="J4" s="27"/>
      <c r="K4" s="28" t="s">
        <v>582</v>
      </c>
      <c r="N4" s="10" t="s">
        <v>642</v>
      </c>
      <c r="O4" t="s">
        <v>641</v>
      </c>
    </row>
    <row r="5" spans="1:15" ht="15" thickBot="1" x14ac:dyDescent="0.35">
      <c r="A5" s="282" t="s">
        <v>633</v>
      </c>
      <c r="B5" s="283"/>
      <c r="C5" s="283"/>
      <c r="D5" s="283"/>
      <c r="E5" s="283"/>
      <c r="F5" s="283"/>
      <c r="G5" s="283"/>
      <c r="H5" s="283"/>
      <c r="I5" s="284"/>
      <c r="J5" s="27"/>
      <c r="K5" s="28" t="s">
        <v>582</v>
      </c>
      <c r="L5" s="8"/>
    </row>
    <row r="6" spans="1:15" x14ac:dyDescent="0.3">
      <c r="A6" s="144" t="s">
        <v>83</v>
      </c>
      <c r="B6" s="69"/>
      <c r="C6" s="65" t="s">
        <v>84</v>
      </c>
      <c r="D6" s="205"/>
      <c r="E6" s="206"/>
      <c r="F6" s="65" t="s">
        <v>85</v>
      </c>
      <c r="G6" s="69"/>
      <c r="H6" s="65" t="s">
        <v>86</v>
      </c>
      <c r="I6" s="145"/>
      <c r="J6" s="27"/>
      <c r="K6" s="28" t="s">
        <v>582</v>
      </c>
      <c r="L6" s="8"/>
    </row>
    <row r="7" spans="1:15" x14ac:dyDescent="0.3">
      <c r="A7" s="59" t="s">
        <v>87</v>
      </c>
      <c r="B7" s="210"/>
      <c r="C7" s="210"/>
      <c r="D7" s="210"/>
      <c r="E7" s="211"/>
      <c r="F7" s="51" t="s">
        <v>88</v>
      </c>
      <c r="G7" s="52"/>
      <c r="H7" s="51" t="s">
        <v>570</v>
      </c>
      <c r="I7" s="79"/>
      <c r="J7" s="27"/>
      <c r="K7" s="28" t="s">
        <v>582</v>
      </c>
      <c r="L7" s="8"/>
    </row>
    <row r="8" spans="1:15" x14ac:dyDescent="0.3">
      <c r="A8" s="59" t="s">
        <v>89</v>
      </c>
      <c r="B8" s="53"/>
      <c r="C8" s="51" t="s">
        <v>90</v>
      </c>
      <c r="D8" s="207"/>
      <c r="E8" s="208"/>
      <c r="F8" s="51" t="s">
        <v>91</v>
      </c>
      <c r="G8" s="54"/>
      <c r="H8" s="51" t="s">
        <v>92</v>
      </c>
      <c r="I8" s="146"/>
      <c r="J8" s="27"/>
      <c r="K8" s="28" t="s">
        <v>582</v>
      </c>
      <c r="L8" s="8"/>
    </row>
    <row r="9" spans="1:15" hidden="1" x14ac:dyDescent="0.3">
      <c r="A9" s="59" t="s">
        <v>93</v>
      </c>
      <c r="B9" s="50"/>
      <c r="C9" s="51" t="s">
        <v>94</v>
      </c>
      <c r="D9" s="164"/>
      <c r="E9" s="165"/>
      <c r="F9" s="51" t="s">
        <v>95</v>
      </c>
      <c r="G9" s="50"/>
      <c r="H9" s="51" t="s">
        <v>96</v>
      </c>
      <c r="I9" s="79"/>
      <c r="J9" s="27"/>
      <c r="K9" s="39" t="s">
        <v>584</v>
      </c>
      <c r="L9" s="8"/>
    </row>
    <row r="10" spans="1:15" x14ac:dyDescent="0.3">
      <c r="A10" s="59" t="s">
        <v>98</v>
      </c>
      <c r="B10" s="55"/>
      <c r="C10" s="178" t="s">
        <v>528</v>
      </c>
      <c r="D10" s="179"/>
      <c r="E10" s="54"/>
      <c r="F10" s="51" t="s">
        <v>99</v>
      </c>
      <c r="G10" s="50"/>
      <c r="H10" s="51" t="s">
        <v>100</v>
      </c>
      <c r="I10" s="79"/>
      <c r="J10" s="27"/>
      <c r="K10" s="28" t="s">
        <v>582</v>
      </c>
      <c r="L10" s="8"/>
    </row>
    <row r="11" spans="1:15" x14ac:dyDescent="0.3">
      <c r="A11" s="59" t="s">
        <v>101</v>
      </c>
      <c r="B11" s="50"/>
      <c r="C11" s="178" t="s">
        <v>213</v>
      </c>
      <c r="D11" s="186"/>
      <c r="E11" s="50"/>
      <c r="F11" s="51" t="s">
        <v>187</v>
      </c>
      <c r="G11" s="50"/>
      <c r="H11" s="51" t="s">
        <v>190</v>
      </c>
      <c r="I11" s="146"/>
      <c r="J11" s="27"/>
      <c r="K11" s="28" t="s">
        <v>582</v>
      </c>
      <c r="L11" s="8"/>
    </row>
    <row r="12" spans="1:15" ht="15" thickBot="1" x14ac:dyDescent="0.35">
      <c r="A12" s="59" t="s">
        <v>189</v>
      </c>
      <c r="B12" s="54"/>
      <c r="C12" s="178" t="s">
        <v>214</v>
      </c>
      <c r="D12" s="186"/>
      <c r="E12" s="50"/>
      <c r="F12" s="49" t="s">
        <v>188</v>
      </c>
      <c r="G12" s="207"/>
      <c r="H12" s="207"/>
      <c r="I12" s="218"/>
      <c r="J12" s="27"/>
      <c r="K12" s="28" t="s">
        <v>582</v>
      </c>
      <c r="L12" s="8"/>
    </row>
    <row r="13" spans="1:15" ht="15" hidden="1" thickBot="1" x14ac:dyDescent="0.35">
      <c r="A13" s="209" t="s">
        <v>220</v>
      </c>
      <c r="B13" s="179"/>
      <c r="C13" s="179"/>
      <c r="D13" s="179"/>
      <c r="E13" s="50"/>
      <c r="F13" s="185" t="s">
        <v>68</v>
      </c>
      <c r="G13" s="186"/>
      <c r="H13" s="164"/>
      <c r="I13" s="219"/>
      <c r="J13" s="27"/>
      <c r="K13" s="39" t="s">
        <v>584</v>
      </c>
    </row>
    <row r="14" spans="1:15" ht="15" hidden="1" thickBot="1" x14ac:dyDescent="0.35">
      <c r="A14" s="285" t="s">
        <v>585</v>
      </c>
      <c r="B14" s="286"/>
      <c r="C14" s="287"/>
      <c r="D14" s="185" t="s">
        <v>103</v>
      </c>
      <c r="E14" s="186"/>
      <c r="F14" s="207"/>
      <c r="G14" s="207"/>
      <c r="H14" s="207"/>
      <c r="I14" s="218"/>
      <c r="J14" s="27"/>
      <c r="K14" s="39" t="s">
        <v>584</v>
      </c>
    </row>
    <row r="15" spans="1:15" ht="15" hidden="1" thickBot="1" x14ac:dyDescent="0.35">
      <c r="A15" s="59" t="s">
        <v>104</v>
      </c>
      <c r="B15" s="207"/>
      <c r="C15" s="208"/>
      <c r="D15" s="185" t="s">
        <v>105</v>
      </c>
      <c r="E15" s="186"/>
      <c r="F15" s="207"/>
      <c r="G15" s="208"/>
      <c r="H15" s="51" t="s">
        <v>106</v>
      </c>
      <c r="I15" s="146"/>
      <c r="J15" s="27"/>
      <c r="K15" s="39" t="s">
        <v>584</v>
      </c>
    </row>
    <row r="16" spans="1:15" ht="15" hidden="1" thickBot="1" x14ac:dyDescent="0.35">
      <c r="A16" s="223" t="s">
        <v>215</v>
      </c>
      <c r="B16" s="224"/>
      <c r="C16" s="68"/>
      <c r="D16" s="225" t="s">
        <v>107</v>
      </c>
      <c r="E16" s="224"/>
      <c r="F16" s="224"/>
      <c r="G16" s="226"/>
      <c r="H16" s="226"/>
      <c r="I16" s="227"/>
      <c r="J16" s="27"/>
      <c r="K16" s="39" t="s">
        <v>584</v>
      </c>
    </row>
    <row r="17" spans="1:15" ht="15" thickBot="1" x14ac:dyDescent="0.35">
      <c r="A17" s="228" t="s">
        <v>632</v>
      </c>
      <c r="B17" s="229"/>
      <c r="C17" s="229"/>
      <c r="D17" s="229"/>
      <c r="E17" s="229"/>
      <c r="F17" s="229"/>
      <c r="G17" s="229"/>
      <c r="H17" s="229"/>
      <c r="I17" s="230"/>
      <c r="J17" s="27"/>
      <c r="K17" s="28" t="s">
        <v>582</v>
      </c>
    </row>
    <row r="18" spans="1:15" x14ac:dyDescent="0.3">
      <c r="A18" s="144" t="s">
        <v>9</v>
      </c>
      <c r="B18" s="205"/>
      <c r="C18" s="206"/>
      <c r="D18" s="65" t="s">
        <v>108</v>
      </c>
      <c r="E18" s="232"/>
      <c r="F18" s="233"/>
      <c r="G18" s="65" t="s">
        <v>109</v>
      </c>
      <c r="H18" s="205"/>
      <c r="I18" s="231"/>
      <c r="J18" s="27"/>
      <c r="K18" s="28" t="s">
        <v>582</v>
      </c>
    </row>
    <row r="19" spans="1:15" hidden="1" x14ac:dyDescent="0.3">
      <c r="A19" s="199" t="s">
        <v>110</v>
      </c>
      <c r="B19" s="186"/>
      <c r="C19" s="164"/>
      <c r="D19" s="164"/>
      <c r="E19" s="164"/>
      <c r="F19" s="165"/>
      <c r="G19" s="185" t="s">
        <v>111</v>
      </c>
      <c r="H19" s="186"/>
      <c r="I19" s="146"/>
      <c r="J19" s="27"/>
      <c r="K19" s="39" t="s">
        <v>584</v>
      </c>
    </row>
    <row r="20" spans="1:15" x14ac:dyDescent="0.3">
      <c r="A20" s="59" t="s">
        <v>8</v>
      </c>
      <c r="B20" s="54"/>
      <c r="C20" s="51" t="s">
        <v>112</v>
      </c>
      <c r="D20" s="164"/>
      <c r="E20" s="165"/>
      <c r="F20" s="51" t="s">
        <v>113</v>
      </c>
      <c r="G20" s="50"/>
      <c r="H20" s="51" t="s">
        <v>116</v>
      </c>
      <c r="I20" s="79"/>
      <c r="J20" s="27"/>
      <c r="K20" s="28" t="s">
        <v>582</v>
      </c>
    </row>
    <row r="21" spans="1:15" hidden="1" x14ac:dyDescent="0.3">
      <c r="A21" s="59" t="s">
        <v>114</v>
      </c>
      <c r="B21" s="50"/>
      <c r="C21" s="51" t="s">
        <v>115</v>
      </c>
      <c r="D21" s="164"/>
      <c r="E21" s="165"/>
      <c r="F21" s="51" t="s">
        <v>117</v>
      </c>
      <c r="G21" s="50"/>
      <c r="H21" s="51" t="s">
        <v>118</v>
      </c>
      <c r="I21" s="147"/>
      <c r="J21" s="27"/>
      <c r="K21" s="39" t="s">
        <v>584</v>
      </c>
    </row>
    <row r="22" spans="1:15" hidden="1" x14ac:dyDescent="0.3">
      <c r="A22" s="84" t="s">
        <v>7</v>
      </c>
      <c r="B22" s="222"/>
      <c r="C22" s="222"/>
      <c r="D22" s="185" t="s">
        <v>97</v>
      </c>
      <c r="E22" s="186"/>
      <c r="F22" s="151" t="s">
        <v>216</v>
      </c>
      <c r="G22" s="54"/>
      <c r="H22" s="49" t="s">
        <v>219</v>
      </c>
      <c r="I22" s="146"/>
      <c r="J22" s="27"/>
      <c r="K22" s="39" t="s">
        <v>584</v>
      </c>
    </row>
    <row r="23" spans="1:15" ht="15" thickBot="1" x14ac:dyDescent="0.35">
      <c r="A23" s="63" t="s">
        <v>106</v>
      </c>
      <c r="B23" s="66"/>
      <c r="C23" s="67" t="s">
        <v>212</v>
      </c>
      <c r="D23" s="220"/>
      <c r="E23" s="221"/>
      <c r="F23" s="67" t="s">
        <v>217</v>
      </c>
      <c r="G23" s="68"/>
      <c r="H23" s="67" t="s">
        <v>218</v>
      </c>
      <c r="I23" s="148"/>
      <c r="J23" s="27"/>
      <c r="K23" s="28" t="s">
        <v>582</v>
      </c>
    </row>
    <row r="24" spans="1:15" ht="15" thickBot="1" x14ac:dyDescent="0.35">
      <c r="A24" s="189" t="s">
        <v>634</v>
      </c>
      <c r="B24" s="190"/>
      <c r="C24" s="190"/>
      <c r="D24" s="190"/>
      <c r="E24" s="190"/>
      <c r="F24" s="190"/>
      <c r="G24" s="190"/>
      <c r="H24" s="190"/>
      <c r="I24" s="191"/>
      <c r="J24" s="27"/>
      <c r="K24" s="28" t="s">
        <v>582</v>
      </c>
      <c r="L24" s="8"/>
    </row>
    <row r="25" spans="1:15" x14ac:dyDescent="0.3">
      <c r="A25" s="144" t="s">
        <v>83</v>
      </c>
      <c r="B25" s="69"/>
      <c r="C25" s="65" t="s">
        <v>84</v>
      </c>
      <c r="D25" s="205"/>
      <c r="E25" s="206"/>
      <c r="F25" s="65" t="s">
        <v>85</v>
      </c>
      <c r="G25" s="69"/>
      <c r="H25" s="65" t="s">
        <v>86</v>
      </c>
      <c r="I25" s="149"/>
      <c r="J25" s="27"/>
      <c r="K25" s="28" t="s">
        <v>582</v>
      </c>
      <c r="L25" s="8"/>
    </row>
    <row r="26" spans="1:15" s="7" customFormat="1" ht="15" thickBot="1" x14ac:dyDescent="0.35">
      <c r="A26" s="59" t="s">
        <v>89</v>
      </c>
      <c r="B26" s="53"/>
      <c r="C26" s="51" t="s">
        <v>90</v>
      </c>
      <c r="D26" s="207"/>
      <c r="E26" s="208"/>
      <c r="F26" s="51" t="s">
        <v>91</v>
      </c>
      <c r="G26" s="54"/>
      <c r="H26" s="51" t="s">
        <v>98</v>
      </c>
      <c r="I26" s="58"/>
      <c r="J26" s="27"/>
      <c r="K26" s="28" t="s">
        <v>582</v>
      </c>
      <c r="L26" s="8"/>
    </row>
    <row r="27" spans="1:15" ht="15" hidden="1" thickBot="1" x14ac:dyDescent="0.35">
      <c r="A27" s="59" t="s">
        <v>87</v>
      </c>
      <c r="B27" s="210"/>
      <c r="C27" s="211"/>
      <c r="D27" s="51" t="s">
        <v>99</v>
      </c>
      <c r="E27" s="50"/>
      <c r="F27" s="51" t="s">
        <v>88</v>
      </c>
      <c r="G27" s="52"/>
      <c r="H27" s="51" t="s">
        <v>95</v>
      </c>
      <c r="I27" s="79"/>
      <c r="J27" s="27"/>
      <c r="K27" s="28" t="s">
        <v>584</v>
      </c>
      <c r="L27" s="8"/>
      <c r="M27" s="7"/>
      <c r="N27" s="7"/>
      <c r="O27" s="7"/>
    </row>
    <row r="28" spans="1:15" s="7" customFormat="1" ht="15" hidden="1" thickBot="1" x14ac:dyDescent="0.35">
      <c r="A28" s="59" t="s">
        <v>93</v>
      </c>
      <c r="B28" s="50"/>
      <c r="C28" s="51" t="s">
        <v>94</v>
      </c>
      <c r="D28" s="164"/>
      <c r="E28" s="165"/>
      <c r="F28" s="51" t="s">
        <v>92</v>
      </c>
      <c r="G28" s="54"/>
      <c r="H28" s="51" t="s">
        <v>96</v>
      </c>
      <c r="I28" s="79"/>
      <c r="J28" s="27"/>
      <c r="K28" s="28" t="s">
        <v>584</v>
      </c>
      <c r="L28" s="8"/>
    </row>
    <row r="29" spans="1:15" s="7" customFormat="1" ht="15" hidden="1" thickBot="1" x14ac:dyDescent="0.35">
      <c r="A29" s="63" t="s">
        <v>102</v>
      </c>
      <c r="B29" s="220"/>
      <c r="C29" s="220"/>
      <c r="D29" s="220"/>
      <c r="E29" s="221"/>
      <c r="F29" s="64" t="s">
        <v>187</v>
      </c>
      <c r="G29" s="220"/>
      <c r="H29" s="220"/>
      <c r="I29" s="240"/>
      <c r="J29" s="27"/>
      <c r="K29" s="28" t="s">
        <v>584</v>
      </c>
      <c r="L29" s="8"/>
    </row>
    <row r="30" spans="1:15" ht="15" thickBot="1" x14ac:dyDescent="0.35">
      <c r="A30" s="189" t="s">
        <v>635</v>
      </c>
      <c r="B30" s="190"/>
      <c r="C30" s="190"/>
      <c r="D30" s="190"/>
      <c r="E30" s="190"/>
      <c r="F30" s="190"/>
      <c r="G30" s="190"/>
      <c r="H30" s="190"/>
      <c r="I30" s="191"/>
      <c r="J30" s="27"/>
      <c r="K30" s="28" t="s">
        <v>582</v>
      </c>
      <c r="L30" s="8"/>
    </row>
    <row r="31" spans="1:15" x14ac:dyDescent="0.3">
      <c r="A31" s="175" t="s">
        <v>586</v>
      </c>
      <c r="B31" s="212"/>
      <c r="C31" s="57" t="s">
        <v>119</v>
      </c>
      <c r="D31" s="193"/>
      <c r="E31" s="193"/>
      <c r="F31" s="213"/>
      <c r="G31" s="57" t="s">
        <v>120</v>
      </c>
      <c r="H31" s="193"/>
      <c r="I31" s="194"/>
      <c r="J31" s="27"/>
      <c r="K31" s="28" t="s">
        <v>582</v>
      </c>
      <c r="L31" s="8"/>
    </row>
    <row r="32" spans="1:15" x14ac:dyDescent="0.3">
      <c r="A32" s="209" t="s">
        <v>121</v>
      </c>
      <c r="B32" s="179"/>
      <c r="C32" s="164"/>
      <c r="D32" s="164"/>
      <c r="E32" s="164"/>
      <c r="F32" s="165"/>
      <c r="G32" s="51" t="s">
        <v>122</v>
      </c>
      <c r="H32" s="164"/>
      <c r="I32" s="219"/>
      <c r="J32" s="27"/>
      <c r="K32" s="28" t="s">
        <v>582</v>
      </c>
      <c r="L32" s="8"/>
    </row>
    <row r="33" spans="1:12" ht="15" thickBot="1" x14ac:dyDescent="0.35">
      <c r="A33" s="199" t="s">
        <v>123</v>
      </c>
      <c r="B33" s="186"/>
      <c r="C33" s="164"/>
      <c r="D33" s="164"/>
      <c r="E33" s="165"/>
      <c r="F33" s="51" t="s">
        <v>106</v>
      </c>
      <c r="G33" s="56"/>
      <c r="H33" s="51" t="s">
        <v>124</v>
      </c>
      <c r="I33" s="58"/>
      <c r="J33" s="27"/>
      <c r="K33" s="28" t="s">
        <v>582</v>
      </c>
      <c r="L33" s="8"/>
    </row>
    <row r="34" spans="1:12" ht="15" hidden="1" thickBot="1" x14ac:dyDescent="0.35">
      <c r="A34" s="59" t="s">
        <v>5</v>
      </c>
      <c r="B34" s="164"/>
      <c r="C34" s="165"/>
      <c r="D34" s="185" t="s">
        <v>108</v>
      </c>
      <c r="E34" s="186"/>
      <c r="F34" s="54"/>
      <c r="G34" s="51" t="s">
        <v>109</v>
      </c>
      <c r="H34" s="164"/>
      <c r="I34" s="219"/>
      <c r="J34" s="27"/>
      <c r="K34" s="28" t="s">
        <v>584</v>
      </c>
      <c r="L34" s="8"/>
    </row>
    <row r="35" spans="1:12" ht="15" hidden="1" thickBot="1" x14ac:dyDescent="0.35">
      <c r="A35" s="60" t="s">
        <v>115</v>
      </c>
      <c r="B35" s="166"/>
      <c r="C35" s="167"/>
      <c r="D35" s="234" t="s">
        <v>125</v>
      </c>
      <c r="E35" s="235"/>
      <c r="F35" s="61"/>
      <c r="G35" s="62" t="s">
        <v>126</v>
      </c>
      <c r="H35" s="166"/>
      <c r="I35" s="195"/>
      <c r="J35" s="27"/>
      <c r="K35" s="39" t="s">
        <v>584</v>
      </c>
      <c r="L35" s="8"/>
    </row>
    <row r="36" spans="1:12" x14ac:dyDescent="0.3">
      <c r="A36" s="175" t="s">
        <v>587</v>
      </c>
      <c r="B36" s="212"/>
      <c r="C36" s="71" t="s">
        <v>537</v>
      </c>
      <c r="D36" s="193"/>
      <c r="E36" s="213"/>
      <c r="F36" s="57" t="s">
        <v>127</v>
      </c>
      <c r="G36" s="72"/>
      <c r="H36" s="57" t="s">
        <v>1</v>
      </c>
      <c r="I36" s="73"/>
      <c r="J36" s="27"/>
      <c r="K36" s="28" t="s">
        <v>582</v>
      </c>
      <c r="L36" s="8"/>
    </row>
    <row r="37" spans="1:12" hidden="1" x14ac:dyDescent="0.3">
      <c r="A37" s="59" t="s">
        <v>5</v>
      </c>
      <c r="B37" s="164"/>
      <c r="C37" s="165"/>
      <c r="D37" s="185" t="s">
        <v>108</v>
      </c>
      <c r="E37" s="186"/>
      <c r="F37" s="54"/>
      <c r="G37" s="51" t="s">
        <v>109</v>
      </c>
      <c r="H37" s="164"/>
      <c r="I37" s="219"/>
      <c r="J37" s="27"/>
      <c r="K37" s="28" t="s">
        <v>584</v>
      </c>
      <c r="L37" s="8"/>
    </row>
    <row r="38" spans="1:12" ht="15" thickBot="1" x14ac:dyDescent="0.35">
      <c r="A38" s="74" t="s">
        <v>543</v>
      </c>
      <c r="B38" s="164"/>
      <c r="C38" s="165"/>
      <c r="D38" s="178" t="s">
        <v>545</v>
      </c>
      <c r="E38" s="186"/>
      <c r="F38" s="54"/>
      <c r="G38" s="51" t="s">
        <v>115</v>
      </c>
      <c r="H38" s="164"/>
      <c r="I38" s="219"/>
      <c r="J38" s="27"/>
      <c r="K38" s="28" t="s">
        <v>582</v>
      </c>
      <c r="L38" s="8"/>
    </row>
    <row r="39" spans="1:12" ht="15" hidden="1" thickBot="1" x14ac:dyDescent="0.35">
      <c r="A39" s="75" t="s">
        <v>544</v>
      </c>
      <c r="B39" s="166"/>
      <c r="C39" s="167"/>
      <c r="D39" s="236" t="s">
        <v>546</v>
      </c>
      <c r="E39" s="235"/>
      <c r="F39" s="61"/>
      <c r="G39" s="62" t="s">
        <v>128</v>
      </c>
      <c r="H39" s="166"/>
      <c r="I39" s="195"/>
      <c r="J39" s="27"/>
      <c r="K39" s="39" t="s">
        <v>584</v>
      </c>
      <c r="L39" s="8"/>
    </row>
    <row r="40" spans="1:12" x14ac:dyDescent="0.3">
      <c r="A40" s="175" t="s">
        <v>588</v>
      </c>
      <c r="B40" s="176"/>
      <c r="C40" s="176"/>
      <c r="D40" s="176"/>
      <c r="E40" s="176"/>
      <c r="F40" s="176"/>
      <c r="G40" s="176"/>
      <c r="H40" s="176"/>
      <c r="I40" s="177"/>
      <c r="J40" s="27"/>
      <c r="K40" s="28" t="s">
        <v>582</v>
      </c>
      <c r="L40" s="8"/>
    </row>
    <row r="41" spans="1:12" x14ac:dyDescent="0.3">
      <c r="A41" s="59" t="s">
        <v>182</v>
      </c>
      <c r="B41" s="164"/>
      <c r="C41" s="164"/>
      <c r="D41" s="164"/>
      <c r="E41" s="165"/>
      <c r="F41" s="51" t="s">
        <v>183</v>
      </c>
      <c r="G41" s="164"/>
      <c r="H41" s="164"/>
      <c r="I41" s="219"/>
      <c r="J41" s="27"/>
      <c r="K41" s="28" t="s">
        <v>582</v>
      </c>
      <c r="L41" s="8"/>
    </row>
    <row r="42" spans="1:12" ht="15" thickBot="1" x14ac:dyDescent="0.35">
      <c r="A42" s="60" t="s">
        <v>106</v>
      </c>
      <c r="B42" s="76"/>
      <c r="C42" s="62" t="s">
        <v>184</v>
      </c>
      <c r="D42" s="166"/>
      <c r="E42" s="167"/>
      <c r="F42" s="62" t="s">
        <v>185</v>
      </c>
      <c r="G42" s="77"/>
      <c r="H42" s="62" t="s">
        <v>186</v>
      </c>
      <c r="I42" s="78"/>
      <c r="J42" s="27"/>
      <c r="K42" s="28" t="s">
        <v>582</v>
      </c>
      <c r="L42" s="8"/>
    </row>
    <row r="43" spans="1:12" s="7" customFormat="1" x14ac:dyDescent="0.3">
      <c r="A43" s="175" t="s">
        <v>589</v>
      </c>
      <c r="B43" s="192"/>
      <c r="C43" s="57" t="s">
        <v>119</v>
      </c>
      <c r="D43" s="193"/>
      <c r="E43" s="193"/>
      <c r="F43" s="213"/>
      <c r="G43" s="57" t="s">
        <v>120</v>
      </c>
      <c r="H43" s="193"/>
      <c r="I43" s="194"/>
      <c r="J43" s="27"/>
      <c r="K43" s="28" t="s">
        <v>582</v>
      </c>
      <c r="L43" s="8"/>
    </row>
    <row r="44" spans="1:12" s="7" customFormat="1" ht="15" thickBot="1" x14ac:dyDescent="0.35">
      <c r="A44" s="74" t="s">
        <v>616</v>
      </c>
      <c r="B44" s="164"/>
      <c r="C44" s="165"/>
      <c r="D44" s="185" t="s">
        <v>124</v>
      </c>
      <c r="E44" s="186"/>
      <c r="F44" s="55"/>
      <c r="G44" s="51" t="s">
        <v>122</v>
      </c>
      <c r="H44" s="164"/>
      <c r="I44" s="219"/>
      <c r="J44" s="27"/>
      <c r="K44" s="28" t="s">
        <v>582</v>
      </c>
      <c r="L44" s="8"/>
    </row>
    <row r="45" spans="1:12" s="7" customFormat="1" ht="15" hidden="1" thickBot="1" x14ac:dyDescent="0.35">
      <c r="A45" s="209" t="s">
        <v>123</v>
      </c>
      <c r="B45" s="179"/>
      <c r="C45" s="164"/>
      <c r="D45" s="164"/>
      <c r="E45" s="165"/>
      <c r="F45" s="51" t="s">
        <v>106</v>
      </c>
      <c r="G45" s="56"/>
      <c r="H45" s="70" t="s">
        <v>113</v>
      </c>
      <c r="I45" s="79"/>
      <c r="J45" s="27"/>
      <c r="K45" s="28" t="s">
        <v>584</v>
      </c>
      <c r="L45" s="8"/>
    </row>
    <row r="46" spans="1:12" s="7" customFormat="1" ht="15" hidden="1" thickBot="1" x14ac:dyDescent="0.35">
      <c r="A46" s="60" t="s">
        <v>5</v>
      </c>
      <c r="B46" s="166"/>
      <c r="C46" s="167"/>
      <c r="D46" s="234" t="s">
        <v>108</v>
      </c>
      <c r="E46" s="235"/>
      <c r="F46" s="61"/>
      <c r="G46" s="62" t="s">
        <v>109</v>
      </c>
      <c r="H46" s="166"/>
      <c r="I46" s="195"/>
      <c r="J46" s="27"/>
      <c r="K46" s="39" t="s">
        <v>584</v>
      </c>
      <c r="L46" s="8"/>
    </row>
    <row r="47" spans="1:12" s="7" customFormat="1" ht="15" hidden="1" thickBot="1" x14ac:dyDescent="0.35">
      <c r="A47" s="175" t="s">
        <v>590</v>
      </c>
      <c r="B47" s="176"/>
      <c r="C47" s="176"/>
      <c r="D47" s="176"/>
      <c r="E47" s="176"/>
      <c r="F47" s="176"/>
      <c r="G47" s="176"/>
      <c r="H47" s="176"/>
      <c r="I47" s="177"/>
      <c r="J47" s="27"/>
      <c r="K47" s="28" t="s">
        <v>584</v>
      </c>
      <c r="L47" s="8"/>
    </row>
    <row r="48" spans="1:12" s="7" customFormat="1" ht="15" hidden="1" thickBot="1" x14ac:dyDescent="0.35">
      <c r="A48" s="59" t="s">
        <v>182</v>
      </c>
      <c r="B48" s="164"/>
      <c r="C48" s="164"/>
      <c r="D48" s="164"/>
      <c r="E48" s="165"/>
      <c r="F48" s="51" t="s">
        <v>183</v>
      </c>
      <c r="G48" s="164"/>
      <c r="H48" s="164"/>
      <c r="I48" s="219"/>
      <c r="J48" s="27"/>
      <c r="K48" s="28" t="s">
        <v>584</v>
      </c>
      <c r="L48" s="8"/>
    </row>
    <row r="49" spans="1:12" s="7" customFormat="1" ht="15" hidden="1" thickBot="1" x14ac:dyDescent="0.35">
      <c r="A49" s="60" t="s">
        <v>106</v>
      </c>
      <c r="B49" s="76"/>
      <c r="C49" s="62" t="s">
        <v>184</v>
      </c>
      <c r="D49" s="166"/>
      <c r="E49" s="167"/>
      <c r="F49" s="62" t="s">
        <v>185</v>
      </c>
      <c r="G49" s="77"/>
      <c r="H49" s="62" t="s">
        <v>186</v>
      </c>
      <c r="I49" s="78"/>
      <c r="J49" s="27"/>
      <c r="K49" s="28" t="s">
        <v>584</v>
      </c>
      <c r="L49" s="8"/>
    </row>
    <row r="50" spans="1:12" ht="15" thickBot="1" x14ac:dyDescent="0.35">
      <c r="A50" s="189" t="s">
        <v>636</v>
      </c>
      <c r="B50" s="190"/>
      <c r="C50" s="190"/>
      <c r="D50" s="190"/>
      <c r="E50" s="190"/>
      <c r="F50" s="190"/>
      <c r="G50" s="190"/>
      <c r="H50" s="190"/>
      <c r="I50" s="191"/>
      <c r="J50" s="27"/>
      <c r="K50" s="28" t="s">
        <v>582</v>
      </c>
      <c r="L50" s="8"/>
    </row>
    <row r="51" spans="1:12" ht="15" thickBot="1" x14ac:dyDescent="0.35">
      <c r="A51" s="182" t="s">
        <v>591</v>
      </c>
      <c r="B51" s="183"/>
      <c r="C51" s="183"/>
      <c r="D51" s="183"/>
      <c r="E51" s="183"/>
      <c r="F51" s="183"/>
      <c r="G51" s="183"/>
      <c r="H51" s="183"/>
      <c r="I51" s="184"/>
      <c r="J51" s="27"/>
      <c r="K51" s="28" t="s">
        <v>582</v>
      </c>
      <c r="L51" s="8"/>
    </row>
    <row r="52" spans="1:12" x14ac:dyDescent="0.3">
      <c r="A52" s="270" t="s">
        <v>592</v>
      </c>
      <c r="B52" s="271"/>
      <c r="C52" s="271"/>
      <c r="D52" s="272"/>
      <c r="E52" s="270" t="s">
        <v>593</v>
      </c>
      <c r="F52" s="271"/>
      <c r="G52" s="271"/>
      <c r="H52" s="271"/>
      <c r="I52" s="272"/>
      <c r="J52" s="27"/>
      <c r="K52" s="28" t="s">
        <v>582</v>
      </c>
    </row>
    <row r="53" spans="1:12" x14ac:dyDescent="0.3">
      <c r="A53" s="214" t="s">
        <v>145</v>
      </c>
      <c r="B53" s="215"/>
      <c r="C53" s="216" t="s">
        <v>146</v>
      </c>
      <c r="D53" s="217"/>
      <c r="E53" s="214" t="s">
        <v>145</v>
      </c>
      <c r="F53" s="239"/>
      <c r="G53" s="215"/>
      <c r="H53" s="237" t="s">
        <v>146</v>
      </c>
      <c r="I53" s="238"/>
      <c r="J53" s="27"/>
      <c r="K53" s="28" t="s">
        <v>582</v>
      </c>
    </row>
    <row r="54" spans="1:12" x14ac:dyDescent="0.3">
      <c r="A54" s="74" t="s">
        <v>229</v>
      </c>
      <c r="B54" s="80"/>
      <c r="C54" s="51" t="s">
        <v>133</v>
      </c>
      <c r="D54" s="82"/>
      <c r="E54" s="209" t="s">
        <v>152</v>
      </c>
      <c r="F54" s="179"/>
      <c r="G54" s="80"/>
      <c r="H54" s="49" t="s">
        <v>133</v>
      </c>
      <c r="I54" s="82"/>
      <c r="J54" s="27"/>
      <c r="K54" s="28" t="s">
        <v>582</v>
      </c>
    </row>
    <row r="55" spans="1:12" x14ac:dyDescent="0.3">
      <c r="A55" s="74" t="s">
        <v>230</v>
      </c>
      <c r="B55" s="80"/>
      <c r="C55" s="51" t="s">
        <v>134</v>
      </c>
      <c r="D55" s="82"/>
      <c r="E55" s="209" t="s">
        <v>153</v>
      </c>
      <c r="F55" s="179"/>
      <c r="G55" s="80"/>
      <c r="H55" s="49" t="s">
        <v>134</v>
      </c>
      <c r="I55" s="82"/>
      <c r="J55" s="27"/>
      <c r="K55" s="28" t="s">
        <v>582</v>
      </c>
    </row>
    <row r="56" spans="1:12" x14ac:dyDescent="0.3">
      <c r="A56" s="74" t="s">
        <v>147</v>
      </c>
      <c r="B56" s="80"/>
      <c r="C56" s="51" t="s">
        <v>135</v>
      </c>
      <c r="D56" s="82"/>
      <c r="E56" s="209" t="s">
        <v>154</v>
      </c>
      <c r="F56" s="179"/>
      <c r="G56" s="80"/>
      <c r="H56" s="49" t="s">
        <v>135</v>
      </c>
      <c r="I56" s="82"/>
      <c r="J56" s="27"/>
      <c r="K56" s="28" t="s">
        <v>582</v>
      </c>
    </row>
    <row r="57" spans="1:12" x14ac:dyDescent="0.3">
      <c r="A57" s="74" t="s">
        <v>149</v>
      </c>
      <c r="B57" s="50"/>
      <c r="C57" s="51" t="s">
        <v>136</v>
      </c>
      <c r="D57" s="82"/>
      <c r="E57" s="209" t="s">
        <v>155</v>
      </c>
      <c r="F57" s="179"/>
      <c r="G57" s="80"/>
      <c r="H57" s="49" t="s">
        <v>136</v>
      </c>
      <c r="I57" s="82"/>
      <c r="J57" s="27"/>
      <c r="K57" s="28" t="s">
        <v>582</v>
      </c>
    </row>
    <row r="58" spans="1:12" x14ac:dyDescent="0.3">
      <c r="A58" s="74" t="s">
        <v>148</v>
      </c>
      <c r="B58" s="80"/>
      <c r="C58" s="51" t="s">
        <v>137</v>
      </c>
      <c r="D58" s="82"/>
      <c r="E58" s="209" t="s">
        <v>156</v>
      </c>
      <c r="F58" s="179"/>
      <c r="G58" s="80"/>
      <c r="H58" s="49" t="s">
        <v>137</v>
      </c>
      <c r="I58" s="82"/>
      <c r="J58" s="27"/>
      <c r="K58" s="28" t="s">
        <v>582</v>
      </c>
    </row>
    <row r="59" spans="1:12" x14ac:dyDescent="0.3">
      <c r="A59" s="74" t="s">
        <v>602</v>
      </c>
      <c r="B59" s="80"/>
      <c r="C59" s="51" t="s">
        <v>138</v>
      </c>
      <c r="D59" s="82"/>
      <c r="E59" s="209" t="s">
        <v>157</v>
      </c>
      <c r="F59" s="179"/>
      <c r="G59" s="80"/>
      <c r="H59" s="49" t="s">
        <v>138</v>
      </c>
      <c r="I59" s="82"/>
      <c r="J59" s="27"/>
      <c r="K59" s="28" t="s">
        <v>582</v>
      </c>
    </row>
    <row r="60" spans="1:12" x14ac:dyDescent="0.3">
      <c r="A60" s="74" t="s">
        <v>603</v>
      </c>
      <c r="B60" s="50"/>
      <c r="C60" s="51" t="s">
        <v>139</v>
      </c>
      <c r="D60" s="82"/>
      <c r="E60" s="209" t="s">
        <v>142</v>
      </c>
      <c r="F60" s="179"/>
      <c r="G60" s="80"/>
      <c r="H60" s="49" t="s">
        <v>139</v>
      </c>
      <c r="I60" s="82"/>
      <c r="J60" s="27"/>
      <c r="K60" s="28" t="s">
        <v>582</v>
      </c>
    </row>
    <row r="61" spans="1:12" x14ac:dyDescent="0.3">
      <c r="A61" s="74" t="s">
        <v>231</v>
      </c>
      <c r="B61" s="80"/>
      <c r="C61" s="51" t="s">
        <v>150</v>
      </c>
      <c r="D61" s="82"/>
      <c r="E61" s="209" t="s">
        <v>158</v>
      </c>
      <c r="F61" s="179"/>
      <c r="G61" s="81">
        <f>G54-SUM(G55:G60)</f>
        <v>0</v>
      </c>
      <c r="H61" s="49" t="s">
        <v>150</v>
      </c>
      <c r="I61" s="82"/>
      <c r="J61" s="27"/>
      <c r="K61" s="28" t="s">
        <v>582</v>
      </c>
    </row>
    <row r="62" spans="1:12" x14ac:dyDescent="0.3">
      <c r="A62" s="74" t="s">
        <v>561</v>
      </c>
      <c r="B62" s="80"/>
      <c r="C62" s="51" t="s">
        <v>151</v>
      </c>
      <c r="D62" s="82"/>
      <c r="E62" s="209" t="s">
        <v>159</v>
      </c>
      <c r="F62" s="179"/>
      <c r="G62" s="80"/>
      <c r="H62" s="49" t="s">
        <v>151</v>
      </c>
      <c r="I62" s="82"/>
      <c r="J62" s="27"/>
      <c r="K62" s="28" t="s">
        <v>582</v>
      </c>
    </row>
    <row r="63" spans="1:12" x14ac:dyDescent="0.3">
      <c r="A63" s="74" t="s">
        <v>562</v>
      </c>
      <c r="B63" s="80"/>
      <c r="C63" s="51" t="s">
        <v>232</v>
      </c>
      <c r="D63" s="82"/>
      <c r="E63" s="209" t="s">
        <v>149</v>
      </c>
      <c r="F63" s="179"/>
      <c r="G63" s="50"/>
      <c r="H63" s="51" t="s">
        <v>232</v>
      </c>
      <c r="I63" s="82"/>
      <c r="J63" s="27"/>
      <c r="K63" s="28" t="s">
        <v>582</v>
      </c>
    </row>
    <row r="64" spans="1:12" x14ac:dyDescent="0.3">
      <c r="A64" s="74" t="s">
        <v>563</v>
      </c>
      <c r="B64" s="80"/>
      <c r="C64" s="45"/>
      <c r="D64" s="83"/>
      <c r="E64" s="209" t="s">
        <v>144</v>
      </c>
      <c r="F64" s="179"/>
      <c r="G64" s="80"/>
      <c r="H64" s="45"/>
      <c r="I64" s="83"/>
      <c r="J64" s="27"/>
      <c r="K64" s="28" t="s">
        <v>582</v>
      </c>
    </row>
    <row r="65" spans="1:13" x14ac:dyDescent="0.3">
      <c r="A65" s="84"/>
      <c r="B65" s="45"/>
      <c r="C65" s="45"/>
      <c r="D65" s="83"/>
      <c r="E65" s="209" t="s">
        <v>143</v>
      </c>
      <c r="F65" s="179"/>
      <c r="G65" s="80"/>
      <c r="H65" s="45"/>
      <c r="I65" s="83"/>
      <c r="J65" s="27"/>
      <c r="K65" s="28" t="s">
        <v>582</v>
      </c>
    </row>
    <row r="66" spans="1:13" s="8" customFormat="1" x14ac:dyDescent="0.3">
      <c r="A66" s="84"/>
      <c r="B66" s="45"/>
      <c r="C66" s="45"/>
      <c r="D66" s="83"/>
      <c r="E66" s="209" t="s">
        <v>603</v>
      </c>
      <c r="F66" s="179"/>
      <c r="G66" s="50"/>
      <c r="H66" s="45"/>
      <c r="I66" s="83"/>
      <c r="J66" s="27"/>
      <c r="K66" s="28" t="s">
        <v>582</v>
      </c>
    </row>
    <row r="67" spans="1:13" ht="15" thickBot="1" x14ac:dyDescent="0.35">
      <c r="A67" s="75" t="s">
        <v>140</v>
      </c>
      <c r="B67" s="85">
        <f>SUM(B54:B64)</f>
        <v>0</v>
      </c>
      <c r="C67" s="86" t="s">
        <v>141</v>
      </c>
      <c r="D67" s="87">
        <f>SUM(D54:D63)</f>
        <v>0</v>
      </c>
      <c r="E67" s="156" t="s">
        <v>140</v>
      </c>
      <c r="F67" s="157"/>
      <c r="G67" s="88">
        <f>SUM(G61:G66)</f>
        <v>0</v>
      </c>
      <c r="H67" s="86" t="s">
        <v>141</v>
      </c>
      <c r="I67" s="87">
        <f>SUM(I54:I63)</f>
        <v>0</v>
      </c>
      <c r="J67" s="27"/>
      <c r="K67" s="28" t="s">
        <v>582</v>
      </c>
      <c r="L67" s="8"/>
      <c r="M67" s="34">
        <f>+B67+G67-D67-I67</f>
        <v>0</v>
      </c>
    </row>
    <row r="68" spans="1:13" x14ac:dyDescent="0.3">
      <c r="A68" s="175" t="s">
        <v>594</v>
      </c>
      <c r="B68" s="176"/>
      <c r="C68" s="176"/>
      <c r="D68" s="176"/>
      <c r="E68" s="176"/>
      <c r="F68" s="176"/>
      <c r="G68" s="176"/>
      <c r="H68" s="176"/>
      <c r="I68" s="177"/>
      <c r="J68" s="27"/>
      <c r="K68" s="28" t="s">
        <v>582</v>
      </c>
    </row>
    <row r="69" spans="1:13" s="8" customFormat="1" x14ac:dyDescent="0.3">
      <c r="A69" s="59" t="s">
        <v>223</v>
      </c>
      <c r="B69" s="50"/>
      <c r="C69" s="178" t="s">
        <v>224</v>
      </c>
      <c r="D69" s="179"/>
      <c r="E69" s="89"/>
      <c r="F69" s="51" t="s">
        <v>160</v>
      </c>
      <c r="G69" s="50"/>
      <c r="H69" s="51" t="s">
        <v>3</v>
      </c>
      <c r="I69" s="79"/>
      <c r="J69" s="27"/>
      <c r="K69" s="28" t="s">
        <v>582</v>
      </c>
    </row>
    <row r="70" spans="1:13" s="8" customFormat="1" hidden="1" x14ac:dyDescent="0.3">
      <c r="A70" s="241" t="s">
        <v>225</v>
      </c>
      <c r="B70" s="242"/>
      <c r="C70" s="242"/>
      <c r="D70" s="290"/>
      <c r="E70" s="291"/>
      <c r="F70" s="269" t="s">
        <v>226</v>
      </c>
      <c r="G70" s="242"/>
      <c r="H70" s="207"/>
      <c r="I70" s="218"/>
      <c r="J70" s="29"/>
      <c r="K70" s="39" t="s">
        <v>584</v>
      </c>
      <c r="L70" s="9"/>
    </row>
    <row r="71" spans="1:13" ht="15" thickBot="1" x14ac:dyDescent="0.35">
      <c r="A71" s="106" t="s">
        <v>228</v>
      </c>
      <c r="B71" s="107"/>
      <c r="C71" s="288" t="s">
        <v>227</v>
      </c>
      <c r="D71" s="289"/>
      <c r="E71" s="108"/>
      <c r="F71" s="67" t="s">
        <v>162</v>
      </c>
      <c r="G71" s="107"/>
      <c r="H71" s="64" t="s">
        <v>161</v>
      </c>
      <c r="I71" s="109"/>
      <c r="J71" s="27"/>
      <c r="K71" s="28" t="s">
        <v>582</v>
      </c>
    </row>
    <row r="72" spans="1:13" ht="14.4" hidden="1" customHeight="1" x14ac:dyDescent="0.35">
      <c r="A72" s="245" t="s">
        <v>166</v>
      </c>
      <c r="B72" s="162" t="s">
        <v>163</v>
      </c>
      <c r="C72" s="162"/>
      <c r="D72" s="162"/>
      <c r="E72" s="254"/>
      <c r="F72" s="113" t="s">
        <v>1</v>
      </c>
      <c r="G72" s="57" t="s">
        <v>164</v>
      </c>
      <c r="H72" s="162" t="s">
        <v>165</v>
      </c>
      <c r="I72" s="163"/>
      <c r="J72" s="27"/>
      <c r="K72" s="39" t="s">
        <v>584</v>
      </c>
    </row>
    <row r="73" spans="1:13" ht="15" hidden="1" thickBot="1" x14ac:dyDescent="0.35">
      <c r="A73" s="246"/>
      <c r="B73" s="248"/>
      <c r="C73" s="249"/>
      <c r="D73" s="249"/>
      <c r="E73" s="250"/>
      <c r="F73" s="90"/>
      <c r="G73" s="91"/>
      <c r="H73" s="268"/>
      <c r="I73" s="218"/>
      <c r="J73" s="27"/>
      <c r="K73" s="39" t="s">
        <v>584</v>
      </c>
    </row>
    <row r="74" spans="1:13" ht="15" hidden="1" thickBot="1" x14ac:dyDescent="0.35">
      <c r="A74" s="246"/>
      <c r="B74" s="248"/>
      <c r="C74" s="249"/>
      <c r="D74" s="249"/>
      <c r="E74" s="250"/>
      <c r="F74" s="90"/>
      <c r="G74" s="91"/>
      <c r="H74" s="268"/>
      <c r="I74" s="218"/>
      <c r="J74" s="27"/>
      <c r="K74" s="39" t="s">
        <v>584</v>
      </c>
    </row>
    <row r="75" spans="1:13" ht="15" hidden="1" thickBot="1" x14ac:dyDescent="0.35">
      <c r="A75" s="247"/>
      <c r="B75" s="251"/>
      <c r="C75" s="252"/>
      <c r="D75" s="252"/>
      <c r="E75" s="253"/>
      <c r="F75" s="102"/>
      <c r="G75" s="114"/>
      <c r="H75" s="243"/>
      <c r="I75" s="244"/>
      <c r="J75" s="27"/>
      <c r="K75" s="39" t="s">
        <v>584</v>
      </c>
    </row>
    <row r="76" spans="1:13" ht="15" hidden="1" thickBot="1" x14ac:dyDescent="0.35">
      <c r="A76" s="246" t="s">
        <v>167</v>
      </c>
      <c r="B76" s="255" t="s">
        <v>163</v>
      </c>
      <c r="C76" s="256"/>
      <c r="D76" s="110" t="s">
        <v>1</v>
      </c>
      <c r="E76" s="30" t="s">
        <v>171</v>
      </c>
      <c r="F76" s="110"/>
      <c r="G76" s="111" t="s">
        <v>170</v>
      </c>
      <c r="H76" s="110" t="s">
        <v>168</v>
      </c>
      <c r="I76" s="112" t="s">
        <v>169</v>
      </c>
      <c r="J76" s="27"/>
      <c r="K76" s="39" t="s">
        <v>584</v>
      </c>
    </row>
    <row r="77" spans="1:13" ht="15" hidden="1" thickBot="1" x14ac:dyDescent="0.35">
      <c r="A77" s="246"/>
      <c r="B77" s="257"/>
      <c r="C77" s="165"/>
      <c r="D77" s="90"/>
      <c r="E77" s="257"/>
      <c r="F77" s="165"/>
      <c r="G77" s="93"/>
      <c r="H77" s="92"/>
      <c r="I77" s="101"/>
      <c r="J77" s="27"/>
      <c r="K77" s="39" t="s">
        <v>584</v>
      </c>
    </row>
    <row r="78" spans="1:13" ht="15" hidden="1" thickBot="1" x14ac:dyDescent="0.35">
      <c r="A78" s="247"/>
      <c r="B78" s="204"/>
      <c r="C78" s="167"/>
      <c r="D78" s="102"/>
      <c r="E78" s="204"/>
      <c r="F78" s="167"/>
      <c r="G78" s="103"/>
      <c r="H78" s="104"/>
      <c r="I78" s="105"/>
      <c r="J78" s="27"/>
      <c r="K78" s="39" t="s">
        <v>584</v>
      </c>
    </row>
    <row r="79" spans="1:13" ht="15" hidden="1" thickBot="1" x14ac:dyDescent="0.35">
      <c r="A79" s="279" t="s">
        <v>595</v>
      </c>
      <c r="B79" s="280"/>
      <c r="C79" s="280"/>
      <c r="D79" s="280"/>
      <c r="E79" s="280"/>
      <c r="F79" s="280"/>
      <c r="G79" s="280"/>
      <c r="H79" s="280"/>
      <c r="I79" s="281"/>
      <c r="J79" s="27"/>
      <c r="K79" s="39" t="s">
        <v>584</v>
      </c>
    </row>
    <row r="80" spans="1:13" ht="15" hidden="1" thickBot="1" x14ac:dyDescent="0.35">
      <c r="A80" s="98" t="s">
        <v>172</v>
      </c>
      <c r="B80" s="99"/>
      <c r="C80" s="57" t="s">
        <v>173</v>
      </c>
      <c r="D80" s="100"/>
      <c r="E80" s="258" t="s">
        <v>174</v>
      </c>
      <c r="F80" s="197"/>
      <c r="G80" s="99"/>
      <c r="H80" s="57" t="s">
        <v>175</v>
      </c>
      <c r="I80" s="100"/>
      <c r="J80" s="27"/>
      <c r="K80" s="39" t="s">
        <v>584</v>
      </c>
    </row>
    <row r="81" spans="1:11" ht="15" hidden="1" thickBot="1" x14ac:dyDescent="0.35">
      <c r="A81" s="60" t="s">
        <v>172</v>
      </c>
      <c r="B81" s="97"/>
      <c r="C81" s="62" t="s">
        <v>173</v>
      </c>
      <c r="D81" s="96"/>
      <c r="E81" s="156" t="s">
        <v>174</v>
      </c>
      <c r="F81" s="157"/>
      <c r="G81" s="97"/>
      <c r="H81" s="62" t="s">
        <v>175</v>
      </c>
      <c r="I81" s="96"/>
      <c r="J81" s="27"/>
      <c r="K81" s="39" t="s">
        <v>584</v>
      </c>
    </row>
    <row r="82" spans="1:11" s="7" customFormat="1" ht="15" hidden="1" thickBot="1" x14ac:dyDescent="0.35">
      <c r="A82" s="279" t="s">
        <v>596</v>
      </c>
      <c r="B82" s="280"/>
      <c r="C82" s="280"/>
      <c r="D82" s="280"/>
      <c r="E82" s="280"/>
      <c r="F82" s="280"/>
      <c r="G82" s="280"/>
      <c r="H82" s="280"/>
      <c r="I82" s="281"/>
      <c r="J82" s="27"/>
      <c r="K82" s="39" t="s">
        <v>584</v>
      </c>
    </row>
    <row r="83" spans="1:11" s="7" customFormat="1" ht="15" hidden="1" thickBot="1" x14ac:dyDescent="0.35">
      <c r="A83" s="98" t="s">
        <v>172</v>
      </c>
      <c r="B83" s="99"/>
      <c r="C83" s="57" t="s">
        <v>173</v>
      </c>
      <c r="D83" s="100"/>
      <c r="E83" s="258" t="s">
        <v>174</v>
      </c>
      <c r="F83" s="197"/>
      <c r="G83" s="99"/>
      <c r="H83" s="57" t="s">
        <v>175</v>
      </c>
      <c r="I83" s="100"/>
      <c r="J83" s="27"/>
      <c r="K83" s="39" t="s">
        <v>584</v>
      </c>
    </row>
    <row r="84" spans="1:11" s="7" customFormat="1" ht="15" hidden="1" thickBot="1" x14ac:dyDescent="0.35">
      <c r="A84" s="60" t="s">
        <v>172</v>
      </c>
      <c r="B84" s="97"/>
      <c r="C84" s="62" t="s">
        <v>173</v>
      </c>
      <c r="D84" s="96"/>
      <c r="E84" s="156" t="s">
        <v>174</v>
      </c>
      <c r="F84" s="157"/>
      <c r="G84" s="97"/>
      <c r="H84" s="62" t="s">
        <v>175</v>
      </c>
      <c r="I84" s="96"/>
      <c r="J84" s="27"/>
      <c r="K84" s="39" t="s">
        <v>584</v>
      </c>
    </row>
    <row r="85" spans="1:11" s="8" customFormat="1" ht="15" hidden="1" thickBot="1" x14ac:dyDescent="0.35">
      <c r="A85" s="175" t="s">
        <v>597</v>
      </c>
      <c r="B85" s="176"/>
      <c r="C85" s="176"/>
      <c r="D85" s="176"/>
      <c r="E85" s="176"/>
      <c r="F85" s="176"/>
      <c r="G85" s="176"/>
      <c r="H85" s="176"/>
      <c r="I85" s="177"/>
      <c r="J85" s="27"/>
      <c r="K85" s="39" t="s">
        <v>584</v>
      </c>
    </row>
    <row r="86" spans="1:11" s="8" customFormat="1" ht="15" hidden="1" thickBot="1" x14ac:dyDescent="0.35">
      <c r="A86" s="59" t="s">
        <v>233</v>
      </c>
      <c r="B86" s="164"/>
      <c r="C86" s="164"/>
      <c r="D86" s="165"/>
      <c r="E86" s="178" t="s">
        <v>106</v>
      </c>
      <c r="F86" s="179"/>
      <c r="G86" s="56"/>
      <c r="H86" s="51" t="s">
        <v>234</v>
      </c>
      <c r="I86" s="79"/>
      <c r="J86" s="27"/>
      <c r="K86" s="39" t="s">
        <v>584</v>
      </c>
    </row>
    <row r="87" spans="1:11" s="8" customFormat="1" ht="15" hidden="1" thickBot="1" x14ac:dyDescent="0.35">
      <c r="A87" s="60" t="s">
        <v>233</v>
      </c>
      <c r="B87" s="166"/>
      <c r="C87" s="166"/>
      <c r="D87" s="167"/>
      <c r="E87" s="180" t="s">
        <v>106</v>
      </c>
      <c r="F87" s="181"/>
      <c r="G87" s="95"/>
      <c r="H87" s="62" t="s">
        <v>234</v>
      </c>
      <c r="I87" s="96"/>
      <c r="J87" s="27"/>
      <c r="K87" s="39" t="s">
        <v>584</v>
      </c>
    </row>
    <row r="88" spans="1:11" ht="15" hidden="1" thickBot="1" x14ac:dyDescent="0.35">
      <c r="A88" s="175" t="s">
        <v>598</v>
      </c>
      <c r="B88" s="176"/>
      <c r="C88" s="176"/>
      <c r="D88" s="176"/>
      <c r="E88" s="176"/>
      <c r="F88" s="176"/>
      <c r="G88" s="176"/>
      <c r="H88" s="176"/>
      <c r="I88" s="177"/>
      <c r="J88" s="27"/>
      <c r="K88" s="39" t="s">
        <v>584</v>
      </c>
    </row>
    <row r="89" spans="1:11" ht="15" hidden="1" thickBot="1" x14ac:dyDescent="0.35">
      <c r="A89" s="59" t="s">
        <v>176</v>
      </c>
      <c r="B89" s="164"/>
      <c r="C89" s="164"/>
      <c r="D89" s="164"/>
      <c r="E89" s="165"/>
      <c r="F89" s="51" t="s">
        <v>177</v>
      </c>
      <c r="G89" s="164"/>
      <c r="H89" s="164"/>
      <c r="I89" s="219"/>
      <c r="J89" s="27"/>
      <c r="K89" s="39" t="s">
        <v>584</v>
      </c>
    </row>
    <row r="90" spans="1:11" ht="15" hidden="1" thickBot="1" x14ac:dyDescent="0.35">
      <c r="A90" s="59" t="s">
        <v>5</v>
      </c>
      <c r="B90" s="164"/>
      <c r="C90" s="165"/>
      <c r="D90" s="51" t="s">
        <v>108</v>
      </c>
      <c r="E90" s="207"/>
      <c r="F90" s="208"/>
      <c r="G90" s="51" t="s">
        <v>109</v>
      </c>
      <c r="H90" s="164"/>
      <c r="I90" s="219"/>
      <c r="J90" s="27"/>
      <c r="K90" s="39" t="s">
        <v>584</v>
      </c>
    </row>
    <row r="91" spans="1:11" ht="15" hidden="1" thickBot="1" x14ac:dyDescent="0.35">
      <c r="A91" s="75" t="s">
        <v>179</v>
      </c>
      <c r="B91" s="76"/>
      <c r="C91" s="62" t="s">
        <v>178</v>
      </c>
      <c r="D91" s="173"/>
      <c r="E91" s="174"/>
      <c r="F91" s="62" t="s">
        <v>180</v>
      </c>
      <c r="G91" s="76"/>
      <c r="H91" s="62" t="s">
        <v>181</v>
      </c>
      <c r="I91" s="94"/>
      <c r="J91" s="27"/>
      <c r="K91" s="39" t="s">
        <v>584</v>
      </c>
    </row>
    <row r="92" spans="1:11" ht="15" hidden="1" thickBot="1" x14ac:dyDescent="0.35">
      <c r="A92" s="182" t="s">
        <v>599</v>
      </c>
      <c r="B92" s="183"/>
      <c r="C92" s="183"/>
      <c r="D92" s="183"/>
      <c r="E92" s="183"/>
      <c r="F92" s="183"/>
      <c r="G92" s="183"/>
      <c r="H92" s="183"/>
      <c r="I92" s="184"/>
      <c r="J92" s="27"/>
      <c r="K92" s="39" t="s">
        <v>584</v>
      </c>
    </row>
    <row r="93" spans="1:11" ht="15" hidden="1" thickBot="1" x14ac:dyDescent="0.35">
      <c r="A93" s="168" t="s">
        <v>4</v>
      </c>
      <c r="B93" s="169"/>
      <c r="C93" s="169"/>
      <c r="D93" s="169"/>
      <c r="E93" s="169"/>
      <c r="F93" s="169"/>
      <c r="G93" s="170"/>
      <c r="H93" s="142" t="s">
        <v>201</v>
      </c>
      <c r="I93" s="143">
        <f>SUM(I95:I97,D99:D102,I99:I102)</f>
        <v>0</v>
      </c>
      <c r="J93" s="27"/>
      <c r="K93" s="39" t="s">
        <v>584</v>
      </c>
    </row>
    <row r="94" spans="1:11" ht="15" hidden="1" thickBot="1" x14ac:dyDescent="0.35">
      <c r="A94" s="161" t="s">
        <v>192</v>
      </c>
      <c r="B94" s="162"/>
      <c r="C94" s="162"/>
      <c r="D94" s="162"/>
      <c r="E94" s="162"/>
      <c r="F94" s="162"/>
      <c r="G94" s="162"/>
      <c r="H94" s="162"/>
      <c r="I94" s="163"/>
      <c r="J94" s="27"/>
      <c r="K94" s="39" t="s">
        <v>584</v>
      </c>
    </row>
    <row r="95" spans="1:11" ht="15" hidden="1" thickBot="1" x14ac:dyDescent="0.35">
      <c r="A95" s="59" t="s">
        <v>198</v>
      </c>
      <c r="B95" s="50"/>
      <c r="C95" s="51" t="s">
        <v>183</v>
      </c>
      <c r="D95" s="164"/>
      <c r="E95" s="164"/>
      <c r="F95" s="164"/>
      <c r="G95" s="165"/>
      <c r="H95" s="51" t="s">
        <v>194</v>
      </c>
      <c r="I95" s="82"/>
      <c r="J95" s="27"/>
      <c r="K95" s="39" t="s">
        <v>584</v>
      </c>
    </row>
    <row r="96" spans="1:11" ht="15" hidden="1" thickBot="1" x14ac:dyDescent="0.35">
      <c r="A96" s="59" t="s">
        <v>198</v>
      </c>
      <c r="B96" s="50"/>
      <c r="C96" s="51" t="s">
        <v>183</v>
      </c>
      <c r="D96" s="164"/>
      <c r="E96" s="164"/>
      <c r="F96" s="164"/>
      <c r="G96" s="165"/>
      <c r="H96" s="51" t="s">
        <v>194</v>
      </c>
      <c r="I96" s="82"/>
      <c r="J96" s="27"/>
      <c r="K96" s="39" t="s">
        <v>584</v>
      </c>
    </row>
    <row r="97" spans="1:11" ht="15" hidden="1" thickBot="1" x14ac:dyDescent="0.35">
      <c r="A97" s="60" t="s">
        <v>198</v>
      </c>
      <c r="B97" s="97"/>
      <c r="C97" s="62" t="s">
        <v>183</v>
      </c>
      <c r="D97" s="166"/>
      <c r="E97" s="166"/>
      <c r="F97" s="166"/>
      <c r="G97" s="167"/>
      <c r="H97" s="62" t="s">
        <v>194</v>
      </c>
      <c r="I97" s="118"/>
      <c r="J97" s="27"/>
      <c r="K97" s="39" t="s">
        <v>584</v>
      </c>
    </row>
    <row r="98" spans="1:11" ht="15" hidden="1" thickBot="1" x14ac:dyDescent="0.35">
      <c r="A98" s="161" t="s">
        <v>195</v>
      </c>
      <c r="B98" s="162"/>
      <c r="C98" s="162"/>
      <c r="D98" s="162"/>
      <c r="E98" s="161" t="s">
        <v>196</v>
      </c>
      <c r="F98" s="162"/>
      <c r="G98" s="162"/>
      <c r="H98" s="162"/>
      <c r="I98" s="163"/>
      <c r="J98" s="27"/>
      <c r="K98" s="39" t="s">
        <v>584</v>
      </c>
    </row>
    <row r="99" spans="1:11" ht="15" hidden="1" thickBot="1" x14ac:dyDescent="0.35">
      <c r="A99" s="59" t="s">
        <v>199</v>
      </c>
      <c r="B99" s="50"/>
      <c r="C99" s="51" t="s">
        <v>193</v>
      </c>
      <c r="D99" s="119"/>
      <c r="E99" s="59" t="s">
        <v>197</v>
      </c>
      <c r="F99" s="164"/>
      <c r="G99" s="165"/>
      <c r="H99" s="49" t="s">
        <v>194</v>
      </c>
      <c r="I99" s="82"/>
      <c r="J99" s="27"/>
      <c r="K99" s="39" t="s">
        <v>584</v>
      </c>
    </row>
    <row r="100" spans="1:11" ht="15" hidden="1" thickBot="1" x14ac:dyDescent="0.35">
      <c r="A100" s="59" t="s">
        <v>199</v>
      </c>
      <c r="B100" s="50"/>
      <c r="C100" s="51" t="s">
        <v>193</v>
      </c>
      <c r="D100" s="119"/>
      <c r="E100" s="59" t="s">
        <v>197</v>
      </c>
      <c r="F100" s="164"/>
      <c r="G100" s="165"/>
      <c r="H100" s="51" t="s">
        <v>194</v>
      </c>
      <c r="I100" s="82"/>
      <c r="J100" s="27"/>
      <c r="K100" s="39" t="s">
        <v>584</v>
      </c>
    </row>
    <row r="101" spans="1:11" ht="15" hidden="1" thickBot="1" x14ac:dyDescent="0.35">
      <c r="A101" s="60" t="s">
        <v>199</v>
      </c>
      <c r="B101" s="97"/>
      <c r="C101" s="62" t="s">
        <v>193</v>
      </c>
      <c r="D101" s="120"/>
      <c r="E101" s="59" t="s">
        <v>197</v>
      </c>
      <c r="F101" s="164"/>
      <c r="G101" s="165"/>
      <c r="H101" s="51" t="s">
        <v>194</v>
      </c>
      <c r="I101" s="82"/>
      <c r="J101" s="27"/>
      <c r="K101" s="39" t="s">
        <v>584</v>
      </c>
    </row>
    <row r="102" spans="1:11" ht="15" hidden="1" thickBot="1" x14ac:dyDescent="0.35">
      <c r="A102" s="171" t="s">
        <v>200</v>
      </c>
      <c r="B102" s="172"/>
      <c r="C102" s="121" t="s">
        <v>193</v>
      </c>
      <c r="D102" s="122"/>
      <c r="E102" s="60" t="s">
        <v>197</v>
      </c>
      <c r="F102" s="166"/>
      <c r="G102" s="167"/>
      <c r="H102" s="62" t="s">
        <v>194</v>
      </c>
      <c r="I102" s="118"/>
      <c r="J102" s="27"/>
      <c r="K102" s="39" t="s">
        <v>584</v>
      </c>
    </row>
    <row r="103" spans="1:11" ht="15" hidden="1" thickBot="1" x14ac:dyDescent="0.35">
      <c r="A103" s="158" t="s">
        <v>191</v>
      </c>
      <c r="B103" s="159"/>
      <c r="C103" s="159"/>
      <c r="D103" s="159"/>
      <c r="E103" s="159"/>
      <c r="F103" s="159"/>
      <c r="G103" s="160"/>
      <c r="H103" s="123" t="s">
        <v>202</v>
      </c>
      <c r="I103" s="124">
        <f>SUM(I105:I107,I109:I111)</f>
        <v>0</v>
      </c>
      <c r="J103" s="27"/>
      <c r="K103" s="39" t="s">
        <v>584</v>
      </c>
    </row>
    <row r="104" spans="1:11" ht="15" hidden="1" thickBot="1" x14ac:dyDescent="0.35">
      <c r="A104" s="161" t="s">
        <v>203</v>
      </c>
      <c r="B104" s="162"/>
      <c r="C104" s="162"/>
      <c r="D104" s="162"/>
      <c r="E104" s="162"/>
      <c r="F104" s="162"/>
      <c r="G104" s="162"/>
      <c r="H104" s="162"/>
      <c r="I104" s="163"/>
      <c r="J104" s="27"/>
      <c r="K104" s="39" t="s">
        <v>584</v>
      </c>
    </row>
    <row r="105" spans="1:11" ht="15" hidden="1" thickBot="1" x14ac:dyDescent="0.35">
      <c r="A105" s="59" t="s">
        <v>204</v>
      </c>
      <c r="B105" s="164"/>
      <c r="C105" s="164"/>
      <c r="D105" s="164"/>
      <c r="E105" s="165"/>
      <c r="F105" s="51" t="s">
        <v>205</v>
      </c>
      <c r="G105" s="80"/>
      <c r="H105" s="51" t="s">
        <v>206</v>
      </c>
      <c r="I105" s="82"/>
      <c r="J105" s="27"/>
      <c r="K105" s="39" t="s">
        <v>584</v>
      </c>
    </row>
    <row r="106" spans="1:11" ht="15" hidden="1" thickBot="1" x14ac:dyDescent="0.35">
      <c r="A106" s="59" t="s">
        <v>204</v>
      </c>
      <c r="B106" s="164"/>
      <c r="C106" s="164"/>
      <c r="D106" s="164"/>
      <c r="E106" s="165"/>
      <c r="F106" s="51" t="s">
        <v>205</v>
      </c>
      <c r="G106" s="80"/>
      <c r="H106" s="51" t="s">
        <v>206</v>
      </c>
      <c r="I106" s="82"/>
      <c r="J106" s="27"/>
      <c r="K106" s="39" t="s">
        <v>584</v>
      </c>
    </row>
    <row r="107" spans="1:11" ht="15" hidden="1" thickBot="1" x14ac:dyDescent="0.35">
      <c r="A107" s="60" t="s">
        <v>204</v>
      </c>
      <c r="B107" s="166"/>
      <c r="C107" s="166"/>
      <c r="D107" s="166"/>
      <c r="E107" s="167"/>
      <c r="F107" s="62" t="s">
        <v>205</v>
      </c>
      <c r="G107" s="125"/>
      <c r="H107" s="62" t="s">
        <v>206</v>
      </c>
      <c r="I107" s="118"/>
      <c r="J107" s="27"/>
      <c r="K107" s="39" t="s">
        <v>584</v>
      </c>
    </row>
    <row r="108" spans="1:11" ht="15" hidden="1" thickBot="1" x14ac:dyDescent="0.35">
      <c r="A108" s="161" t="s">
        <v>207</v>
      </c>
      <c r="B108" s="162"/>
      <c r="C108" s="162"/>
      <c r="D108" s="162"/>
      <c r="E108" s="162"/>
      <c r="F108" s="162"/>
      <c r="G108" s="162"/>
      <c r="H108" s="162"/>
      <c r="I108" s="163"/>
      <c r="J108" s="27"/>
      <c r="K108" s="39" t="s">
        <v>584</v>
      </c>
    </row>
    <row r="109" spans="1:11" ht="15" hidden="1" thickBot="1" x14ac:dyDescent="0.35">
      <c r="A109" s="59" t="s">
        <v>172</v>
      </c>
      <c r="B109" s="50"/>
      <c r="C109" s="51" t="s">
        <v>208</v>
      </c>
      <c r="D109" s="164"/>
      <c r="E109" s="165"/>
      <c r="F109" s="51" t="s">
        <v>209</v>
      </c>
      <c r="G109" s="80"/>
      <c r="H109" s="51" t="s">
        <v>206</v>
      </c>
      <c r="I109" s="82"/>
      <c r="J109" s="27"/>
      <c r="K109" s="39" t="s">
        <v>584</v>
      </c>
    </row>
    <row r="110" spans="1:11" ht="15" hidden="1" thickBot="1" x14ac:dyDescent="0.35">
      <c r="A110" s="59" t="s">
        <v>172</v>
      </c>
      <c r="B110" s="50"/>
      <c r="C110" s="51" t="s">
        <v>208</v>
      </c>
      <c r="D110" s="164"/>
      <c r="E110" s="165"/>
      <c r="F110" s="51" t="s">
        <v>209</v>
      </c>
      <c r="G110" s="80"/>
      <c r="H110" s="51" t="s">
        <v>206</v>
      </c>
      <c r="I110" s="82"/>
      <c r="J110" s="27"/>
      <c r="K110" s="39" t="s">
        <v>584</v>
      </c>
    </row>
    <row r="111" spans="1:11" ht="15" hidden="1" thickBot="1" x14ac:dyDescent="0.35">
      <c r="A111" s="60" t="s">
        <v>172</v>
      </c>
      <c r="B111" s="97"/>
      <c r="C111" s="62" t="s">
        <v>208</v>
      </c>
      <c r="D111" s="166"/>
      <c r="E111" s="167"/>
      <c r="F111" s="62" t="s">
        <v>209</v>
      </c>
      <c r="G111" s="125"/>
      <c r="H111" s="62" t="s">
        <v>206</v>
      </c>
      <c r="I111" s="118"/>
      <c r="J111" s="27"/>
      <c r="K111" s="39" t="s">
        <v>584</v>
      </c>
    </row>
    <row r="112" spans="1:11" ht="15" hidden="1" thickBot="1" x14ac:dyDescent="0.35">
      <c r="A112" s="182" t="s">
        <v>604</v>
      </c>
      <c r="B112" s="159"/>
      <c r="C112" s="159"/>
      <c r="D112" s="159"/>
      <c r="E112" s="159"/>
      <c r="F112" s="159"/>
      <c r="G112" s="159"/>
      <c r="H112" s="159"/>
      <c r="I112" s="124">
        <f>I93-I103</f>
        <v>0</v>
      </c>
      <c r="J112" s="27"/>
      <c r="K112" s="39" t="s">
        <v>584</v>
      </c>
    </row>
    <row r="113" spans="1:12" ht="15" hidden="1" thickBot="1" x14ac:dyDescent="0.35">
      <c r="A113" s="175" t="s">
        <v>600</v>
      </c>
      <c r="B113" s="176"/>
      <c r="C113" s="176"/>
      <c r="D113" s="176"/>
      <c r="E113" s="176"/>
      <c r="F113" s="176"/>
      <c r="G113" s="176"/>
      <c r="H113" s="176"/>
      <c r="I113" s="177"/>
      <c r="J113" s="27"/>
      <c r="K113" s="39" t="s">
        <v>584</v>
      </c>
    </row>
    <row r="114" spans="1:12" ht="15" hidden="1" thickBot="1" x14ac:dyDescent="0.35">
      <c r="A114" s="199" t="s">
        <v>238</v>
      </c>
      <c r="B114" s="186"/>
      <c r="C114" s="186"/>
      <c r="D114" s="186" t="s">
        <v>237</v>
      </c>
      <c r="E114" s="198"/>
      <c r="F114" s="70" t="s">
        <v>2</v>
      </c>
      <c r="G114" s="115" t="s">
        <v>6</v>
      </c>
      <c r="H114" s="70" t="s">
        <v>236</v>
      </c>
      <c r="I114" s="126" t="s">
        <v>235</v>
      </c>
      <c r="J114" s="27"/>
      <c r="K114" s="39" t="s">
        <v>584</v>
      </c>
    </row>
    <row r="115" spans="1:12" ht="15" hidden="1" thickBot="1" x14ac:dyDescent="0.35">
      <c r="A115" s="200"/>
      <c r="B115" s="164"/>
      <c r="C115" s="164"/>
      <c r="D115" s="164"/>
      <c r="E115" s="165"/>
      <c r="F115" s="117"/>
      <c r="G115" s="50"/>
      <c r="H115" s="116"/>
      <c r="I115" s="79"/>
      <c r="J115" s="27"/>
      <c r="K115" s="39" t="s">
        <v>584</v>
      </c>
    </row>
    <row r="116" spans="1:12" ht="15" hidden="1" thickBot="1" x14ac:dyDescent="0.35">
      <c r="A116" s="201"/>
      <c r="B116" s="166"/>
      <c r="C116" s="166"/>
      <c r="D116" s="166"/>
      <c r="E116" s="167"/>
      <c r="F116" s="127"/>
      <c r="G116" s="97"/>
      <c r="H116" s="128"/>
      <c r="I116" s="96"/>
      <c r="J116" s="27"/>
      <c r="K116" s="39" t="s">
        <v>584</v>
      </c>
    </row>
    <row r="117" spans="1:12" ht="15" thickBot="1" x14ac:dyDescent="0.35">
      <c r="A117" s="189" t="s">
        <v>637</v>
      </c>
      <c r="B117" s="190"/>
      <c r="C117" s="190"/>
      <c r="D117" s="190"/>
      <c r="E117" s="190"/>
      <c r="F117" s="190"/>
      <c r="G117" s="190"/>
      <c r="H117" s="190"/>
      <c r="I117" s="191"/>
      <c r="J117" s="27"/>
      <c r="K117" s="28" t="s">
        <v>582</v>
      </c>
      <c r="L117" s="8"/>
    </row>
    <row r="118" spans="1:12" x14ac:dyDescent="0.3">
      <c r="A118" s="129" t="s">
        <v>129</v>
      </c>
      <c r="B118" s="99"/>
      <c r="C118" s="196" t="s">
        <v>221</v>
      </c>
      <c r="D118" s="197"/>
      <c r="E118" s="130"/>
      <c r="F118" s="71" t="s">
        <v>130</v>
      </c>
      <c r="G118" s="131"/>
      <c r="H118" s="71" t="s">
        <v>131</v>
      </c>
      <c r="I118" s="100"/>
      <c r="J118" s="27"/>
      <c r="K118" s="28" t="s">
        <v>582</v>
      </c>
      <c r="L118" s="8"/>
    </row>
    <row r="119" spans="1:12" ht="14.4" customHeight="1" thickBot="1" x14ac:dyDescent="0.35">
      <c r="A119" s="202" t="s">
        <v>325</v>
      </c>
      <c r="B119" s="203"/>
      <c r="C119" s="203"/>
      <c r="D119" s="154"/>
      <c r="E119" s="154"/>
      <c r="F119" s="154"/>
      <c r="G119" s="154"/>
      <c r="H119" s="154"/>
      <c r="I119" s="155"/>
      <c r="J119" s="27"/>
      <c r="K119" s="28" t="s">
        <v>582</v>
      </c>
      <c r="L119" s="8"/>
    </row>
    <row r="120" spans="1:12" ht="15" hidden="1" thickBot="1" x14ac:dyDescent="0.35">
      <c r="A120" s="152" t="s">
        <v>601</v>
      </c>
      <c r="B120" s="132"/>
      <c r="C120" s="275" t="s">
        <v>66</v>
      </c>
      <c r="D120" s="276"/>
      <c r="E120" s="273"/>
      <c r="F120" s="273"/>
      <c r="G120" s="274"/>
      <c r="H120" s="71" t="s">
        <v>132</v>
      </c>
      <c r="I120" s="133"/>
      <c r="J120" s="27"/>
      <c r="K120" s="39" t="s">
        <v>583</v>
      </c>
      <c r="L120" s="8"/>
    </row>
    <row r="121" spans="1:12" s="8" customFormat="1" ht="15" hidden="1" thickBot="1" x14ac:dyDescent="0.35">
      <c r="A121" s="153" t="s">
        <v>222</v>
      </c>
      <c r="B121" s="277"/>
      <c r="C121" s="277"/>
      <c r="D121" s="277"/>
      <c r="E121" s="277"/>
      <c r="F121" s="277"/>
      <c r="G121" s="278"/>
      <c r="H121" s="86" t="s">
        <v>629</v>
      </c>
      <c r="I121" s="118"/>
      <c r="J121" s="27"/>
      <c r="K121" s="39" t="s">
        <v>583</v>
      </c>
    </row>
    <row r="122" spans="1:12" ht="15" thickBot="1" x14ac:dyDescent="0.35">
      <c r="A122" s="189" t="s">
        <v>631</v>
      </c>
      <c r="B122" s="190"/>
      <c r="C122" s="190"/>
      <c r="D122" s="190"/>
      <c r="E122" s="190"/>
      <c r="F122" s="190"/>
      <c r="G122" s="190"/>
      <c r="H122" s="190"/>
      <c r="I122" s="191"/>
      <c r="J122" s="27"/>
      <c r="K122" s="28" t="s">
        <v>582</v>
      </c>
      <c r="L122" s="8"/>
    </row>
    <row r="123" spans="1:12" ht="15" hidden="1" thickBot="1" x14ac:dyDescent="0.35">
      <c r="A123" s="175" t="s">
        <v>67</v>
      </c>
      <c r="B123" s="176"/>
      <c r="C123" s="176"/>
      <c r="D123" s="176"/>
      <c r="E123" s="192"/>
      <c r="F123" s="57" t="s">
        <v>0</v>
      </c>
      <c r="G123" s="193"/>
      <c r="H123" s="193"/>
      <c r="I123" s="194"/>
      <c r="J123" s="27"/>
      <c r="K123" s="46" t="s">
        <v>617</v>
      </c>
      <c r="L123" s="8"/>
    </row>
    <row r="124" spans="1:12" ht="15" hidden="1" thickBot="1" x14ac:dyDescent="0.35">
      <c r="A124" s="60" t="s">
        <v>128</v>
      </c>
      <c r="B124" s="166"/>
      <c r="C124" s="167"/>
      <c r="D124" s="62" t="s">
        <v>88</v>
      </c>
      <c r="E124" s="173"/>
      <c r="F124" s="174"/>
      <c r="G124" s="86" t="s">
        <v>211</v>
      </c>
      <c r="H124" s="166"/>
      <c r="I124" s="195"/>
      <c r="J124" s="27"/>
      <c r="K124" s="46" t="s">
        <v>617</v>
      </c>
      <c r="L124" s="8"/>
    </row>
    <row r="125" spans="1:12" ht="15" thickBot="1" x14ac:dyDescent="0.35">
      <c r="A125" s="158" t="s">
        <v>210</v>
      </c>
      <c r="B125" s="159"/>
      <c r="C125" s="159"/>
      <c r="D125" s="159"/>
      <c r="E125" s="187"/>
      <c r="F125" s="187"/>
      <c r="G125" s="187"/>
      <c r="H125" s="187"/>
      <c r="I125" s="188"/>
      <c r="J125" s="27"/>
      <c r="K125" s="28" t="s">
        <v>582</v>
      </c>
    </row>
    <row r="126" spans="1:12" x14ac:dyDescent="0.3">
      <c r="A126" s="134"/>
      <c r="B126" s="135"/>
      <c r="C126" s="135"/>
      <c r="D126" s="135"/>
      <c r="E126" s="135"/>
      <c r="F126" s="135"/>
      <c r="G126" s="135"/>
      <c r="H126" s="135"/>
      <c r="I126" s="136"/>
      <c r="J126" s="27"/>
      <c r="K126" s="28" t="s">
        <v>582</v>
      </c>
    </row>
    <row r="127" spans="1:12" x14ac:dyDescent="0.3">
      <c r="A127" s="260" t="s">
        <v>580</v>
      </c>
      <c r="B127" s="261"/>
      <c r="C127" s="261"/>
      <c r="D127" s="261"/>
      <c r="E127" s="261"/>
      <c r="F127" s="261"/>
      <c r="G127" s="261"/>
      <c r="H127" s="261"/>
      <c r="I127" s="262"/>
      <c r="J127" s="27"/>
      <c r="K127" s="28" t="s">
        <v>582</v>
      </c>
    </row>
    <row r="128" spans="1:12" x14ac:dyDescent="0.3">
      <c r="A128" s="263"/>
      <c r="B128" s="261"/>
      <c r="C128" s="261"/>
      <c r="D128" s="261"/>
      <c r="E128" s="261"/>
      <c r="F128" s="261"/>
      <c r="G128" s="261"/>
      <c r="H128" s="261"/>
      <c r="I128" s="262"/>
      <c r="J128" s="27"/>
      <c r="K128" s="37" t="s">
        <v>582</v>
      </c>
    </row>
    <row r="129" spans="1:12" ht="51.6" customHeight="1" x14ac:dyDescent="0.3">
      <c r="A129" s="264" t="s">
        <v>579</v>
      </c>
      <c r="B129" s="265"/>
      <c r="C129" s="265"/>
      <c r="D129" s="265"/>
      <c r="E129" s="265"/>
      <c r="F129" s="265"/>
      <c r="G129" s="265"/>
      <c r="H129" s="265"/>
      <c r="I129" s="266"/>
      <c r="J129" s="27"/>
      <c r="K129" s="37" t="s">
        <v>582</v>
      </c>
      <c r="L129" s="38"/>
    </row>
    <row r="130" spans="1:12" ht="36.6" hidden="1" customHeight="1" x14ac:dyDescent="0.3">
      <c r="A130" s="267" t="str">
        <f>IF(G123=0,"","Autorizo(amos) de forma expresa a que  el/la señor/señora/empresa: "&amp;G123&amp;" ("&amp;H124&amp;"), reciba una copia del Reporte de "&amp;L130&amp;" elaborado por AnalitikaCorp S.A.")</f>
        <v/>
      </c>
      <c r="B130" s="265"/>
      <c r="C130" s="265"/>
      <c r="D130" s="265"/>
      <c r="E130" s="265"/>
      <c r="F130" s="265"/>
      <c r="G130" s="265"/>
      <c r="H130" s="265"/>
      <c r="I130" s="266"/>
      <c r="J130" s="27"/>
      <c r="K130" s="46" t="s">
        <v>583</v>
      </c>
      <c r="L130" s="38" t="str">
        <f>IF(K2="GCH","Gestión de Crédito Hipotecario","Precalificación de Crédito Hipotecario")</f>
        <v>Precalificación de Crédito Hipotecario</v>
      </c>
    </row>
    <row r="131" spans="1:12" ht="77.400000000000006" customHeight="1" x14ac:dyDescent="0.3">
      <c r="A131" s="264" t="s">
        <v>630</v>
      </c>
      <c r="B131" s="265"/>
      <c r="C131" s="265"/>
      <c r="D131" s="265"/>
      <c r="E131" s="265"/>
      <c r="F131" s="265"/>
      <c r="G131" s="265"/>
      <c r="H131" s="265"/>
      <c r="I131" s="266"/>
      <c r="J131" s="27"/>
      <c r="K131" s="37" t="s">
        <v>582</v>
      </c>
      <c r="L131" s="38"/>
    </row>
    <row r="132" spans="1:12" x14ac:dyDescent="0.3">
      <c r="A132" s="84"/>
      <c r="B132" s="45"/>
      <c r="C132" s="45"/>
      <c r="D132" s="45"/>
      <c r="E132" s="45"/>
      <c r="F132" s="45"/>
      <c r="G132" s="45"/>
      <c r="H132" s="45"/>
      <c r="I132" s="83"/>
      <c r="J132" s="27"/>
      <c r="K132" s="28" t="s">
        <v>582</v>
      </c>
    </row>
    <row r="133" spans="1:12" x14ac:dyDescent="0.3">
      <c r="A133" s="84"/>
      <c r="B133" s="140"/>
      <c r="C133" s="141"/>
      <c r="D133" s="45"/>
      <c r="E133" s="45"/>
      <c r="F133" s="30" t="s">
        <v>556</v>
      </c>
      <c r="G133" s="45"/>
      <c r="H133" s="30" t="str">
        <f>IF(B25=0,"","Firma del Cónyuge")</f>
        <v/>
      </c>
      <c r="I133" s="83"/>
      <c r="J133" s="27"/>
      <c r="K133" s="28" t="s">
        <v>582</v>
      </c>
    </row>
    <row r="134" spans="1:12" x14ac:dyDescent="0.3">
      <c r="A134" s="84"/>
      <c r="B134" s="45" t="s">
        <v>6</v>
      </c>
      <c r="C134" s="45" t="s">
        <v>10</v>
      </c>
      <c r="D134" s="45"/>
      <c r="E134" s="45"/>
      <c r="F134" s="45"/>
      <c r="G134" s="45"/>
      <c r="H134" s="45"/>
      <c r="I134" s="83"/>
      <c r="J134" s="27"/>
      <c r="K134" s="28" t="s">
        <v>582</v>
      </c>
    </row>
    <row r="135" spans="1:12" x14ac:dyDescent="0.3">
      <c r="A135" s="84"/>
      <c r="B135" s="45"/>
      <c r="C135" s="45"/>
      <c r="D135" s="45"/>
      <c r="E135" s="45"/>
      <c r="F135" s="45"/>
      <c r="G135" s="45"/>
      <c r="H135" s="45"/>
      <c r="I135" s="83"/>
      <c r="J135" s="27"/>
      <c r="K135" s="28" t="s">
        <v>582</v>
      </c>
    </row>
    <row r="136" spans="1:12" s="8" customFormat="1" x14ac:dyDescent="0.3">
      <c r="A136" s="84"/>
      <c r="B136" s="45"/>
      <c r="C136" s="45"/>
      <c r="D136" s="45"/>
      <c r="E136" s="45"/>
      <c r="F136" s="45"/>
      <c r="G136" s="45"/>
      <c r="H136" s="45"/>
      <c r="I136" s="83"/>
      <c r="J136" s="27"/>
      <c r="K136" s="28" t="s">
        <v>582</v>
      </c>
    </row>
    <row r="137" spans="1:12" s="8" customFormat="1" x14ac:dyDescent="0.3">
      <c r="A137" s="84"/>
      <c r="B137" s="45"/>
      <c r="C137" s="45"/>
      <c r="D137" s="45"/>
      <c r="E137" s="45"/>
      <c r="F137" s="45"/>
      <c r="G137" s="45"/>
      <c r="H137" s="45"/>
      <c r="I137" s="83"/>
      <c r="J137" s="27"/>
      <c r="K137" s="28" t="s">
        <v>582</v>
      </c>
    </row>
    <row r="138" spans="1:12" x14ac:dyDescent="0.3">
      <c r="A138" s="84"/>
      <c r="B138" s="45"/>
      <c r="C138" s="45"/>
      <c r="D138" s="45"/>
      <c r="E138" s="45"/>
      <c r="F138" s="45"/>
      <c r="G138" s="45"/>
      <c r="H138" s="45"/>
      <c r="I138" s="83"/>
      <c r="J138" s="27"/>
      <c r="K138" s="28" t="s">
        <v>582</v>
      </c>
    </row>
    <row r="139" spans="1:12" x14ac:dyDescent="0.3">
      <c r="A139" s="84"/>
      <c r="B139" s="45"/>
      <c r="C139" s="45"/>
      <c r="D139" s="45"/>
      <c r="E139" s="45"/>
      <c r="F139" s="45" t="str">
        <f>B6&amp;" "&amp;D6&amp;" "&amp;G6&amp;" "&amp;I6</f>
        <v xml:space="preserve">   </v>
      </c>
      <c r="G139" s="45"/>
      <c r="H139" s="45" t="str">
        <f>IF(B25=0,"",B25&amp;" "&amp;D25&amp;" "&amp;G25&amp;" "&amp;I25)</f>
        <v/>
      </c>
      <c r="I139" s="83"/>
      <c r="J139" s="27"/>
      <c r="K139" s="28" t="s">
        <v>582</v>
      </c>
    </row>
    <row r="140" spans="1:12" x14ac:dyDescent="0.3">
      <c r="A140" s="84"/>
      <c r="B140" s="45"/>
      <c r="C140" s="45"/>
      <c r="D140" s="45"/>
      <c r="E140" s="45"/>
      <c r="F140" s="45"/>
      <c r="G140" s="45"/>
      <c r="H140" s="45"/>
      <c r="I140" s="83"/>
      <c r="J140" s="27"/>
      <c r="K140" s="28" t="s">
        <v>582</v>
      </c>
    </row>
    <row r="141" spans="1:12" ht="15" thickBot="1" x14ac:dyDescent="0.35">
      <c r="A141" s="137" t="str">
        <f>"AKC-AGH-"&amp;A142&amp;"-"&amp;B142</f>
        <v>AKC-AGH-V5.1.0-OCT-18</v>
      </c>
      <c r="B141" s="138"/>
      <c r="C141" s="138"/>
      <c r="D141" s="138"/>
      <c r="E141" s="138"/>
      <c r="F141" s="138"/>
      <c r="G141" s="138"/>
      <c r="H141" s="138"/>
      <c r="I141" s="139"/>
      <c r="J141" s="27"/>
      <c r="K141" s="28" t="s">
        <v>582</v>
      </c>
    </row>
    <row r="142" spans="1:12" x14ac:dyDescent="0.3">
      <c r="A142" s="32" t="s">
        <v>618</v>
      </c>
      <c r="B142" s="32" t="s">
        <v>619</v>
      </c>
      <c r="C142" s="27"/>
      <c r="D142" s="27"/>
      <c r="E142" s="27"/>
      <c r="F142" s="27"/>
      <c r="G142" s="27"/>
      <c r="H142" s="27"/>
      <c r="I142" s="27"/>
      <c r="J142" s="27"/>
      <c r="K142" s="28" t="s">
        <v>582</v>
      </c>
    </row>
    <row r="143" spans="1:12" hidden="1" x14ac:dyDescent="0.3">
      <c r="A143" s="8"/>
      <c r="B143" s="8"/>
      <c r="C143" s="8"/>
      <c r="D143" s="8"/>
      <c r="E143" s="8"/>
      <c r="F143" s="8"/>
      <c r="G143" s="8"/>
      <c r="H143" s="8"/>
      <c r="I143" s="8"/>
    </row>
    <row r="144" spans="1:12" hidden="1" x14ac:dyDescent="0.3">
      <c r="A144" s="8" t="s">
        <v>605</v>
      </c>
      <c r="B144" s="8" t="s">
        <v>606</v>
      </c>
      <c r="C144" s="8"/>
      <c r="D144" s="8"/>
      <c r="E144" s="8"/>
      <c r="F144" s="8"/>
      <c r="G144" s="8"/>
      <c r="H144" s="8"/>
      <c r="I144" s="8"/>
    </row>
    <row r="145" spans="1:11" ht="18" hidden="1" x14ac:dyDescent="0.35">
      <c r="A145" s="41" t="s">
        <v>620</v>
      </c>
      <c r="B145" s="43">
        <v>43388</v>
      </c>
    </row>
    <row r="146" spans="1:11" hidden="1" x14ac:dyDescent="0.3">
      <c r="B146" t="s">
        <v>621</v>
      </c>
    </row>
    <row r="147" spans="1:11" hidden="1" x14ac:dyDescent="0.3">
      <c r="B147" t="s">
        <v>622</v>
      </c>
    </row>
    <row r="148" spans="1:11" s="8" customFormat="1" hidden="1" x14ac:dyDescent="0.3">
      <c r="B148" s="8" t="s">
        <v>638</v>
      </c>
      <c r="K148" s="25"/>
    </row>
    <row r="149" spans="1:11" hidden="1" x14ac:dyDescent="0.3">
      <c r="A149" s="42" t="s">
        <v>607</v>
      </c>
      <c r="B149" s="43">
        <v>43282</v>
      </c>
    </row>
    <row r="150" spans="1:11" hidden="1" x14ac:dyDescent="0.3">
      <c r="B150" s="10" t="s">
        <v>609</v>
      </c>
    </row>
    <row r="151" spans="1:11" hidden="1" x14ac:dyDescent="0.3">
      <c r="B151" t="s">
        <v>608</v>
      </c>
    </row>
    <row r="152" spans="1:11" hidden="1" x14ac:dyDescent="0.3">
      <c r="B152" s="10" t="s">
        <v>610</v>
      </c>
    </row>
    <row r="153" spans="1:11" hidden="1" x14ac:dyDescent="0.3">
      <c r="B153" s="10" t="s">
        <v>611</v>
      </c>
    </row>
    <row r="154" spans="1:11" hidden="1" x14ac:dyDescent="0.3">
      <c r="B154" s="11" t="s">
        <v>612</v>
      </c>
    </row>
    <row r="155" spans="1:11" hidden="1" x14ac:dyDescent="0.3">
      <c r="A155" s="42" t="s">
        <v>613</v>
      </c>
      <c r="B155" s="43">
        <v>43160</v>
      </c>
    </row>
    <row r="156" spans="1:11" hidden="1" x14ac:dyDescent="0.3">
      <c r="B156" s="11" t="s">
        <v>614</v>
      </c>
    </row>
    <row r="157" spans="1:11" hidden="1" x14ac:dyDescent="0.3">
      <c r="B157" s="10" t="s">
        <v>615</v>
      </c>
    </row>
    <row r="158" spans="1:11" hidden="1" x14ac:dyDescent="0.3"/>
    <row r="159" spans="1:11" hidden="1" x14ac:dyDescent="0.3"/>
    <row r="160" spans="1:11" hidden="1" x14ac:dyDescent="0.3"/>
    <row r="161" spans="6:6" hidden="1" x14ac:dyDescent="0.3">
      <c r="F161" s="8"/>
    </row>
    <row r="162" spans="6:6" hidden="1" x14ac:dyDescent="0.3">
      <c r="F162" s="8"/>
    </row>
  </sheetData>
  <sheetProtection password="A406" sheet="1" objects="1" scenarios="1"/>
  <autoFilter ref="K1:K142" xr:uid="{A8614C00-6152-4FC2-9A27-21F320D4AF1A}">
    <filterColumn colId="0">
      <filters>
        <filter val="ACE"/>
        <filter val="P G E"/>
      </filters>
    </filterColumn>
  </autoFilter>
  <mergeCells count="198">
    <mergeCell ref="A131:I131"/>
    <mergeCell ref="A5:I5"/>
    <mergeCell ref="F13:G13"/>
    <mergeCell ref="D14:E14"/>
    <mergeCell ref="A14:C14"/>
    <mergeCell ref="F99:G99"/>
    <mergeCell ref="H90:I90"/>
    <mergeCell ref="D26:E26"/>
    <mergeCell ref="D28:E28"/>
    <mergeCell ref="D43:F43"/>
    <mergeCell ref="H43:I43"/>
    <mergeCell ref="H44:I44"/>
    <mergeCell ref="C45:E45"/>
    <mergeCell ref="B46:C46"/>
    <mergeCell ref="A30:I30"/>
    <mergeCell ref="G48:I48"/>
    <mergeCell ref="D49:E49"/>
    <mergeCell ref="C71:D71"/>
    <mergeCell ref="D46:E46"/>
    <mergeCell ref="A47:I47"/>
    <mergeCell ref="B48:E48"/>
    <mergeCell ref="B27:C27"/>
    <mergeCell ref="A82:I82"/>
    <mergeCell ref="D70:E70"/>
    <mergeCell ref="D2:I3"/>
    <mergeCell ref="A127:I127"/>
    <mergeCell ref="A128:I128"/>
    <mergeCell ref="A129:I129"/>
    <mergeCell ref="A130:I130"/>
    <mergeCell ref="H73:I73"/>
    <mergeCell ref="H74:I74"/>
    <mergeCell ref="E57:F57"/>
    <mergeCell ref="F70:G70"/>
    <mergeCell ref="A50:I50"/>
    <mergeCell ref="A51:I51"/>
    <mergeCell ref="A52:D52"/>
    <mergeCell ref="E52:I52"/>
    <mergeCell ref="C69:D69"/>
    <mergeCell ref="E63:F63"/>
    <mergeCell ref="E67:F67"/>
    <mergeCell ref="E66:F66"/>
    <mergeCell ref="E65:F65"/>
    <mergeCell ref="A68:I68"/>
    <mergeCell ref="E120:G120"/>
    <mergeCell ref="C120:D120"/>
    <mergeCell ref="B121:G121"/>
    <mergeCell ref="A45:B45"/>
    <mergeCell ref="A79:I79"/>
    <mergeCell ref="A70:C70"/>
    <mergeCell ref="E60:F60"/>
    <mergeCell ref="B90:C90"/>
    <mergeCell ref="E90:F90"/>
    <mergeCell ref="H75:I75"/>
    <mergeCell ref="A72:A75"/>
    <mergeCell ref="B73:E73"/>
    <mergeCell ref="B74:E74"/>
    <mergeCell ref="B75:E75"/>
    <mergeCell ref="B72:E72"/>
    <mergeCell ref="H72:I72"/>
    <mergeCell ref="B76:C76"/>
    <mergeCell ref="E77:F77"/>
    <mergeCell ref="B89:E89"/>
    <mergeCell ref="G89:I89"/>
    <mergeCell ref="H70:I70"/>
    <mergeCell ref="A76:A78"/>
    <mergeCell ref="B77:C77"/>
    <mergeCell ref="B86:D86"/>
    <mergeCell ref="B87:D87"/>
    <mergeCell ref="A88:I88"/>
    <mergeCell ref="E80:F80"/>
    <mergeCell ref="E81:F81"/>
    <mergeCell ref="E83:F83"/>
    <mergeCell ref="H31:I31"/>
    <mergeCell ref="C32:F32"/>
    <mergeCell ref="H32:I32"/>
    <mergeCell ref="C33:E33"/>
    <mergeCell ref="A24:I24"/>
    <mergeCell ref="D36:E36"/>
    <mergeCell ref="H37:I37"/>
    <mergeCell ref="H38:I38"/>
    <mergeCell ref="D38:E38"/>
    <mergeCell ref="B29:E29"/>
    <mergeCell ref="G29:I29"/>
    <mergeCell ref="H39:I39"/>
    <mergeCell ref="H46:I46"/>
    <mergeCell ref="E56:F56"/>
    <mergeCell ref="E58:F58"/>
    <mergeCell ref="E59:F59"/>
    <mergeCell ref="A32:B32"/>
    <mergeCell ref="A33:B33"/>
    <mergeCell ref="B35:C35"/>
    <mergeCell ref="D34:E34"/>
    <mergeCell ref="D35:E35"/>
    <mergeCell ref="A43:B43"/>
    <mergeCell ref="B39:C39"/>
    <mergeCell ref="A40:I40"/>
    <mergeCell ref="B41:E41"/>
    <mergeCell ref="G41:I41"/>
    <mergeCell ref="D42:E42"/>
    <mergeCell ref="A36:B36"/>
    <mergeCell ref="D37:E37"/>
    <mergeCell ref="B34:C34"/>
    <mergeCell ref="H34:I34"/>
    <mergeCell ref="H35:I35"/>
    <mergeCell ref="D39:E39"/>
    <mergeCell ref="H53:I53"/>
    <mergeCell ref="E53:G53"/>
    <mergeCell ref="G12:I12"/>
    <mergeCell ref="H13:I13"/>
    <mergeCell ref="C19:F19"/>
    <mergeCell ref="D20:E20"/>
    <mergeCell ref="D23:E23"/>
    <mergeCell ref="B22:C22"/>
    <mergeCell ref="F15:G15"/>
    <mergeCell ref="D15:E15"/>
    <mergeCell ref="B15:C15"/>
    <mergeCell ref="A16:B16"/>
    <mergeCell ref="D16:F16"/>
    <mergeCell ref="G16:I16"/>
    <mergeCell ref="A17:I17"/>
    <mergeCell ref="A19:B19"/>
    <mergeCell ref="G19:H19"/>
    <mergeCell ref="F14:I14"/>
    <mergeCell ref="B18:C18"/>
    <mergeCell ref="H18:I18"/>
    <mergeCell ref="E18:F18"/>
    <mergeCell ref="D21:E21"/>
    <mergeCell ref="B78:C78"/>
    <mergeCell ref="D6:E6"/>
    <mergeCell ref="D8:E8"/>
    <mergeCell ref="D9:E9"/>
    <mergeCell ref="C10:D10"/>
    <mergeCell ref="C11:D11"/>
    <mergeCell ref="C12:D12"/>
    <mergeCell ref="A13:D13"/>
    <mergeCell ref="B7:E7"/>
    <mergeCell ref="B38:C38"/>
    <mergeCell ref="B37:C37"/>
    <mergeCell ref="D22:E22"/>
    <mergeCell ref="E78:F78"/>
    <mergeCell ref="E61:F61"/>
    <mergeCell ref="E62:F62"/>
    <mergeCell ref="E64:F64"/>
    <mergeCell ref="A31:B31"/>
    <mergeCell ref="D31:F31"/>
    <mergeCell ref="D25:E25"/>
    <mergeCell ref="A53:B53"/>
    <mergeCell ref="C53:D53"/>
    <mergeCell ref="E54:F54"/>
    <mergeCell ref="E55:F55"/>
    <mergeCell ref="B44:C44"/>
    <mergeCell ref="D44:E44"/>
    <mergeCell ref="A125:D125"/>
    <mergeCell ref="E125:I125"/>
    <mergeCell ref="A122:I122"/>
    <mergeCell ref="A123:E123"/>
    <mergeCell ref="G123:I123"/>
    <mergeCell ref="B124:C124"/>
    <mergeCell ref="E124:F124"/>
    <mergeCell ref="H124:I124"/>
    <mergeCell ref="A108:I108"/>
    <mergeCell ref="D109:E109"/>
    <mergeCell ref="D110:E110"/>
    <mergeCell ref="D111:E111"/>
    <mergeCell ref="A112:H112"/>
    <mergeCell ref="C118:D118"/>
    <mergeCell ref="A113:I113"/>
    <mergeCell ref="D114:E114"/>
    <mergeCell ref="D115:E115"/>
    <mergeCell ref="D116:E116"/>
    <mergeCell ref="A114:C114"/>
    <mergeCell ref="A115:C115"/>
    <mergeCell ref="A116:C116"/>
    <mergeCell ref="A117:I117"/>
    <mergeCell ref="A119:C119"/>
    <mergeCell ref="D119:I119"/>
    <mergeCell ref="E84:F84"/>
    <mergeCell ref="A103:G103"/>
    <mergeCell ref="A104:I104"/>
    <mergeCell ref="B105:E105"/>
    <mergeCell ref="B106:E106"/>
    <mergeCell ref="B107:E107"/>
    <mergeCell ref="A93:G93"/>
    <mergeCell ref="A94:I94"/>
    <mergeCell ref="A98:D98"/>
    <mergeCell ref="E98:I98"/>
    <mergeCell ref="A102:B102"/>
    <mergeCell ref="F100:G100"/>
    <mergeCell ref="F101:G101"/>
    <mergeCell ref="D95:G95"/>
    <mergeCell ref="D96:G96"/>
    <mergeCell ref="D97:G97"/>
    <mergeCell ref="F102:G102"/>
    <mergeCell ref="D91:E91"/>
    <mergeCell ref="A85:I85"/>
    <mergeCell ref="E86:F86"/>
    <mergeCell ref="E87:F87"/>
    <mergeCell ref="A92:I92"/>
  </mergeCells>
  <dataValidations disablePrompts="1" count="62">
    <dataValidation type="whole" allowBlank="1" showInputMessage="1" showErrorMessage="1" error="Verifique el número, incluya el código de acceso celular_x000a__x000a_Ingrese solamente el número, sin espacios ni guiones" prompt="Favor ingresar su número telefónico celular, sin espacios ni guiones._x000a_Incluya el número de acceso celular. Ej: 0991234567_x000a_" sqref="G7 G27 D91 E124" xr:uid="{8BE94BC0-A5E8-4104-BB3C-6344C8AC66CF}">
      <formula1>910000000</formula1>
      <formula2>999999999</formula2>
    </dataValidation>
    <dataValidation type="whole" allowBlank="1" showInputMessage="1" showErrorMessage="1" error="Ingrese correctamente el número de cédula, solo números, sin guiones ni espacios" sqref="B27" xr:uid="{47A9A9FF-1FF9-4C78-AE8B-9AB6F43D0FF2}">
      <formula1>100000001</formula1>
      <formula2>2499999999</formula2>
    </dataValidation>
    <dataValidation type="textLength" operator="equal" allowBlank="1" showInputMessage="1" showErrorMessage="1" error="Código dactilar incorrecto, favor verificar" prompt="El código dactilar se encuentra en el reverso de la cédula de identidad, en la parte superior derecha. Esta compuesto por 10 dígitos en donde el primero y el sexto son letras. Puede ver un ejemplo en la pestaña de instrucciones." sqref="D8:E8 D26:E27" xr:uid="{D47F7BAA-8BD3-4AB5-BE1E-D3D12A5AD449}">
      <formula1>10</formula1>
    </dataValidation>
    <dataValidation type="date" errorStyle="warning" allowBlank="1" showInputMessage="1" showErrorMessage="1" error="Favor introducir solamente fechas_x000a__x000a_Si el solicitante es menor de edad o mayor de 70 años el crédito puede ser negado" sqref="B10 I26:I27" xr:uid="{7B751523-69B2-4EAA-93C1-0FABFCE7917F}">
      <formula1>17533</formula1>
      <formula2>36526</formula2>
    </dataValidation>
    <dataValidation type="list" allowBlank="1" showInputMessage="1" showErrorMessage="1" error="Favor seleccionar datos únicamente de la lista desplegable" prompt="Haga clic en la flecha a la derecha de esta casilla para que se despliegue la lista de opciones" sqref="G10" xr:uid="{43E426B7-7597-4C4C-A610-CF9F8215B318}">
      <formula1>op_1_18</formula1>
    </dataValidation>
    <dataValidation type="list" allowBlank="1" showInputMessage="1" showErrorMessage="1" error="Favor seleccionar datos únicamente de la lista desplegable" prompt="Haga clic en la flecha a la derecha de esta casilla para que se despliegue la lista de opciones" sqref="I10" xr:uid="{A47D7B96-B561-4E73-8A1B-FF13F3D2988F}">
      <formula1>op_1_19</formula1>
    </dataValidation>
    <dataValidation type="list" allowBlank="1" showInputMessage="1" showErrorMessage="1" error="Favor seleccionar datos únicamente de la lista desplegable" prompt="Haga clic en la flecha a la derecha de esta casilla para que se despliegue la lista de opciones" sqref="B11" xr:uid="{8160D638-99C2-4EBF-BA70-95B2CA532E79}">
      <formula1>op_1_20</formula1>
    </dataValidation>
    <dataValidation type="list" allowBlank="1" showInputMessage="1" showErrorMessage="1" error="Favor seleccionar datos únicamente de la lista desplegable" prompt="Haga clic en la flecha a la derecha de esta casilla para que se despliegue la lista de opciones" sqref="E11" xr:uid="{7E02D0D5-E2FE-47F7-A091-C926437A45B4}">
      <formula1>op_1_21</formula1>
    </dataValidation>
    <dataValidation type="list" allowBlank="1" showInputMessage="1" showErrorMessage="1" error="Favor seleccionar datos únicamente de la lista desplegable" prompt="Haga clic en la flecha a la derecha de esta casilla para que se despliegue la lista de opciones" sqref="G11" xr:uid="{8107FE53-8BF9-4445-94F9-E8E492645751}">
      <formula1>op_1_22</formula1>
    </dataValidation>
    <dataValidation type="whole" operator="greaterThanOrEqual" allowBlank="1" showInputMessage="1" showErrorMessage="1" error="Favor introducir únicamente números enteros" prompt="Favor ingresar el número de cargas familiares (número de personas que dependen económicamente de usted)" sqref="B12" xr:uid="{546D5F4C-CC98-4FEA-AAF5-B098F194EE90}">
      <formula1>0</formula1>
    </dataValidation>
    <dataValidation type="list" allowBlank="1" showInputMessage="1" showErrorMessage="1" error="Favor seleccionar datos únicamente de la lista desplegable" prompt="Haga clic en la flecha a la derecha de esta casilla para que se despliegue la lista de opciones" sqref="E12" xr:uid="{B3D8E7EF-3C21-49C8-A611-CC047B1CC6F9}">
      <formula1>op_1_25</formula1>
    </dataValidation>
    <dataValidation type="list" allowBlank="1" showInputMessage="1" showErrorMessage="1" error="Favor seleccionar datos únicamente de la lista desplegable" prompt="Haga clic en la flecha a la derecha de esta casilla para que se despliegue la lista de opciones" sqref="G12:I12" xr:uid="{E35CBE7A-9EF9-418D-9FF3-AE7B92AFB2DD}">
      <formula1>op_1_26</formula1>
    </dataValidation>
    <dataValidation type="list" allowBlank="1" showInputMessage="1" showErrorMessage="1" error="Favor seleccionar datos únicamente de la lista desplegable" prompt="Haga clic en la flecha a la derecha de esta casilla para que se despliegue la lista de opciones" sqref="E13" xr:uid="{77E885CF-7FE2-42A8-B344-84BB84328C0F}">
      <formula1>op_1_27</formula1>
    </dataValidation>
    <dataValidation type="list" allowBlank="1" showInputMessage="1" showErrorMessage="1" error="Favor seleccionar datos únicamente de la lista desplegable" sqref="C16" xr:uid="{D4DD51F4-D908-4B5D-B217-30D7BFDD5A72}">
      <formula1>op_11_05</formula1>
    </dataValidation>
    <dataValidation type="list" allowBlank="1" showInputMessage="1" showErrorMessage="1" error="Favor seleccionar datos únicamente de la lista desplegable" prompt="Haga clic en la flecha a la derecha de esta casilla para que se despliegue la lista de opciones" sqref="G21" xr:uid="{9C03B6F5-9965-4F79-8B8A-4400FF511F48}">
      <formula1>op_2_12</formula1>
    </dataValidation>
    <dataValidation type="whole" allowBlank="1" showInputMessage="1" showErrorMessage="1" error="Por favor ingrese un código postal válido._x000a_Ingrese solamente números, sin espacios ni guiones" prompt="Ingrese su código postal, sin espacios ni guiones._x000a__x000a_Si no conoce su código postal, puede encontrarlo en http://www.codigopostal.gob.ec/" sqref="I21" xr:uid="{6BBAA85C-7D9A-4E95-9778-855672C822B0}">
      <formula1>10001</formula1>
      <formula2>249999</formula2>
    </dataValidation>
    <dataValidation type="whole" operator="greaterThan" allowBlank="1" showInputMessage="1" showErrorMessage="1" error="Por favor ingrese solamente números enteros" sqref="G22 I22" xr:uid="{6EC596ED-D15E-4DDA-9060-D5125BBC7C81}">
      <formula1>0</formula1>
    </dataValidation>
    <dataValidation type="decimal" operator="greaterThan" allowBlank="1" showInputMessage="1" showErrorMessage="1" error="Por favor ingrese solamente números" prompt="Ingrese el tiempo en años. _x000a_Puede utilizar fracciones. Ejemplo: _x000a_1 año y medio = 1.5, _x000a_2 años 3 meses = 2.25" sqref="E10 I11" xr:uid="{5F1C67D3-D6AF-4080-AF2A-8024C088476A}">
      <formula1>0</formula1>
    </dataValidation>
    <dataValidation type="whole" allowBlank="1" showInputMessage="1" showErrorMessage="1" error="Verifique el número, incluya el código de provincia o de acceso celular_x000a_Ingrese solamente el número, sin espacios ni guiones" prompt="Ingrese el número telefónico de la empresa en la que labora actualmente_x000a_Incluya el código de provincia o de acceso celular_x000a_Ingrese solo números, sin espacios ni guiones_x000a_Ej: 0991234567  021234567" sqref="G91 G33 I36 B42 B49 G45 F73:F75 D77:D78 G86:G87" xr:uid="{A970CD0E-23EB-4A83-BB23-CDB7CCA2060F}">
      <formula1>21000000</formula1>
      <formula2>999999999</formula2>
    </dataValidation>
    <dataValidation type="list" allowBlank="1" showInputMessage="1" showErrorMessage="1" error="Favor seleccionar datos únicamente de la lista desplegable" prompt="Haga clic en la flecha a la derecha de esta casilla para que se despliegue la lista de opciones" sqref="D23:E23" xr:uid="{2923BB74-989E-4672-99FA-A30E3BC02504}">
      <formula1>op_2_18</formula1>
    </dataValidation>
    <dataValidation type="list" allowBlank="1" showInputMessage="1" showErrorMessage="1" error="Favor seleccionar datos únicamente de la lista desplegable" prompt="Haga clic en la flecha a la derecha de esta casilla para que se despliegue la lista de opciones" sqref="G23" xr:uid="{7DFB7F23-1275-4024-BE69-31E20F8B480F}">
      <formula1>op_2_19</formula1>
    </dataValidation>
    <dataValidation type="whole" operator="greaterThanOrEqual" allowBlank="1" showInputMessage="1" showErrorMessage="1" error="Ingrese solo números enteros" prompt="Si tiene un crédito hipotecario, ingrese el valor del dividendo mensual que paga por la misma._x000a_Si arrienda una vivienda, ingrese el valor mensual del arriendo." sqref="I23" xr:uid="{406CAA11-D50F-4E37-B457-1046808C2EC2}">
      <formula1>10</formula1>
    </dataValidation>
    <dataValidation type="list" allowBlank="1" showInputMessage="1" showErrorMessage="1" error="Favor seleccionar datos únicamente de la lista desplegable" sqref="B29" xr:uid="{6FF6C665-8BB0-48B6-9E2F-4C0F161C106B}">
      <formula1>op_3_26</formula1>
    </dataValidation>
    <dataValidation type="list" allowBlank="1" showInputMessage="1" showErrorMessage="1" error="Favor seleccionar datos únicamente de la lista desplegable" prompt="Haga clic en la flecha a la derecha de esta casilla para que se despliegue la lista de opciones" sqref="E27" xr:uid="{B6CBE9C9-AE7E-43C6-B393-05393EFE0ED8}">
      <formula1>op_3_18</formula1>
    </dataValidation>
    <dataValidation type="list" allowBlank="1" showInputMessage="1" showErrorMessage="1" error="Favor seleccionar datos únicamente de la lista desplegable" prompt="Haga clic en la flecha a la derecha de esta casilla para que se despliegue la lista de opciones" sqref="G29" xr:uid="{E350E09F-601A-4325-ADC2-632250B99E56}">
      <formula1>op_3_22</formula1>
    </dataValidation>
    <dataValidation type="list" allowBlank="1" showInputMessage="1" showErrorMessage="1" error="Favor seleccionar datos únicamente de la lista desplegable" prompt="Haga clic en la flecha a la derecha de esta casilla para que se despliegue la lista de opciones" sqref="D31:F31" xr:uid="{8A956E15-625F-49D6-853F-469FF9B88C80}">
      <formula1>op_41_01</formula1>
    </dataValidation>
    <dataValidation type="date" operator="greaterThanOrEqual" allowBlank="1" showInputMessage="1" showErrorMessage="1" error="Ingrese solamente fechas" sqref="I33 G42 I42 F44 G49 I49" xr:uid="{7C669032-95FE-46B3-974A-B89506C20B67}">
      <formula1>14611</formula1>
    </dataValidation>
    <dataValidation type="whole" allowBlank="1" showInputMessage="1" showErrorMessage="1" error="Ingrese correctamente el número de cédula, solo números, sin guiones ni espacios" sqref="G36" xr:uid="{F569F96C-23C6-4538-8E3C-35575B235B99}">
      <formula1>100000000001</formula1>
      <formula2>2499999999999</formula2>
    </dataValidation>
    <dataValidation type="list" allowBlank="1" showInputMessage="1" showErrorMessage="1" error="Favor seleccionar datos únicamente de la lista desplegable" prompt="Haga clic en la flecha a la derecha de esta casilla para que se despliegue la lista de opciones" sqref="D36:E36" xr:uid="{1F120E43-BD18-440F-9DD4-B80E7C0674CB}">
      <formula1>op_42_01</formula1>
    </dataValidation>
    <dataValidation type="list" allowBlank="1" showInputMessage="1" showErrorMessage="1" error="Favor seleccionar datos únicamente de la lista desplegable" prompt="Haga clic en la flecha a la derecha de esta casilla para que se despliegue la lista de opciones" sqref="D43:F43" xr:uid="{12481675-1338-4F6B-9D2B-151F18207D2E}">
      <formula1>op_44_01</formula1>
    </dataValidation>
    <dataValidation type="whole" operator="greaterThanOrEqual" allowBlank="1" showInputMessage="1" showErrorMessage="1" error="Ingrese solamente númerros enteros" sqref="B54:B56 D63 I63 G54:G60 G62 B61 I120:I121 B71 G71 I71 G77:G78 I95:I97 I99:I102 I105:I107 I109:I111 G109:G111 G105:G107 D99:D102 F115:F116 G118 D54:D59 I54:I59 B58:B59 G64:G65" xr:uid="{EC389015-033D-4227-93EB-F321FD340899}">
      <formula1>0</formula1>
    </dataValidation>
    <dataValidation type="list" allowBlank="1" showInputMessage="1" showErrorMessage="1" error="Favor seleccionar datos únicamente de la lista desplegable" prompt="Haga clic en la flecha a la derecha de esta casilla para que se despliegue la lista de opciones" sqref="B69" xr:uid="{45B2100D-BE9D-402F-BF91-89BF498CAA05}">
      <formula1>op_52_01</formula1>
    </dataValidation>
    <dataValidation type="decimal" allowBlank="1" showInputMessage="1" showErrorMessage="1" error="Solo puede ingresar entre 1 y 100%" sqref="E69 G73:G75 I77:I78" xr:uid="{D5A73961-F2B5-46D7-865F-5C82D09BD7F8}">
      <formula1>0.01</formula1>
      <formula2>1</formula2>
    </dataValidation>
    <dataValidation type="whole" operator="greaterThanOrEqual" allowBlank="1" showInputMessage="1" showErrorMessage="1" error="Ingresar solamente números enteros" sqref="G69 E71 E118" xr:uid="{740B96B4-0E4F-4AD3-832F-F3DB580D4E81}">
      <formula1>0</formula1>
    </dataValidation>
    <dataValidation type="list" allowBlank="1" showInputMessage="1" showErrorMessage="1" error="Favor seleccionar datos únicamente de la lista desplegable" prompt="Haga clic en la flecha a la derecha de esta casilla para que se despliegue la lista de opciones" sqref="I69" xr:uid="{B685D936-13B1-43B2-AB53-E931C581B4C0}">
      <formula1>op_52_04</formula1>
    </dataValidation>
    <dataValidation type="list" allowBlank="1" showInputMessage="1" showErrorMessage="1" error="Haga clic en la flecha a la derecha de esta casilla para que se despliegue la lista de opciones" prompt="Haga clic en la flecha a la derecha de esta casilla para que se despliegue la lista de opciones" sqref="D70:E70" xr:uid="{9DA625C2-A66A-4095-B2F9-18CE1091C19C}">
      <formula1>op_52_05</formula1>
    </dataValidation>
    <dataValidation type="list" allowBlank="1" showInputMessage="1" showErrorMessage="1" error="Favor seleccionar datos únicamente de la lista desplegable" prompt="Haga clic en la flecha a la derecha de esta casilla para que se despliegue la lista de opciones" sqref="I80" xr:uid="{A99D5209-1F95-4F2F-9C67-293C8B20825A}">
      <formula1>op_53_04</formula1>
    </dataValidation>
    <dataValidation type="list" allowBlank="1" showInputMessage="1" showErrorMessage="1" error="Favor seleccionar datos únicamente de la lista desplegable" prompt="Haga clic en la flecha a la derecha de esta casilla para que se despliegue la lista de opciones" sqref="I81" xr:uid="{0783E0B1-87D6-476F-92CA-40ECBE697AB5}">
      <formula1>op_53_08</formula1>
    </dataValidation>
    <dataValidation type="list" allowBlank="1" showInputMessage="1" showErrorMessage="1" error="Favor seleccionar datos únicamente de la lista desplegable" prompt="Haga clic en la flecha a la derecha de esta casilla para que se despliegue la lista de opciones" sqref="I83" xr:uid="{90AABCA9-6688-4F10-A907-53FD0ABB17C8}">
      <formula1>op_54_04</formula1>
    </dataValidation>
    <dataValidation type="list" allowBlank="1" showInputMessage="1" showErrorMessage="1" error="Favor seleccionar datos únicamente de la lista desplegable" prompt="Haga clic en la flecha a la derecha de esta casilla para que se despliegue la lista de opciones" sqref="I84" xr:uid="{8CC62785-2714-407F-842C-DD00A56E6024}">
      <formula1>op_54_08</formula1>
    </dataValidation>
    <dataValidation type="list" allowBlank="1" showInputMessage="1" showErrorMessage="1" error="Favor seleccionar datos únicamente de la lista desplegable" prompt="Haga clic en la flecha a la derecha de esta casilla para que se despliegue la lista de opciones" sqref="D80" xr:uid="{29BB9E8C-008C-4CED-A365-42A6B4F6DF92}">
      <formula1>op_53_02</formula1>
    </dataValidation>
    <dataValidation type="list" allowBlank="1" showInputMessage="1" showErrorMessage="1" error="Favor seleccionar datos únicamente de la lista desplegable" prompt="Haga clic en la flecha a la derecha de esta casilla para que se despliegue la lista de opciones" sqref="D81" xr:uid="{490C2C68-BF29-46DC-8F15-E7059F3737DC}">
      <formula1>op_53_06</formula1>
    </dataValidation>
    <dataValidation type="list" allowBlank="1" showInputMessage="1" showErrorMessage="1" error="Favor seleccionar datos únicamente de la lista desplegable" prompt="Haga clic en la flecha a la derecha de esta casilla para que se despliegue la lista de opciones" sqref="D83" xr:uid="{8961DC18-0CE0-4666-B779-4B9EFE6058C8}">
      <formula1>op_54_02</formula1>
    </dataValidation>
    <dataValidation type="list" allowBlank="1" showInputMessage="1" showErrorMessage="1" error="Favor seleccionar datos únicamente de la lista desplegable" prompt="Haga clic en la flecha a la derecha de esta casilla para que se despliegue la lista de opciones" sqref="D84" xr:uid="{74D84A03-88F7-47DE-BAF7-70D79A77AEAD}">
      <formula1>op_54_06</formula1>
    </dataValidation>
    <dataValidation type="whole" errorStyle="warning" operator="greaterThanOrEqual" allowBlank="1" showInputMessage="1" showErrorMessage="1" error="Ingresar solamente años_x000a_Preferentemente referencias de los últimos 5 años" sqref="I86:I87" xr:uid="{8BBC835E-983C-4D17-87D8-E4AC9237F4BF}">
      <formula1>2013</formula1>
    </dataValidation>
    <dataValidation type="whole" allowBlank="1" showInputMessage="1" showErrorMessage="1" error="Verifique el número, incluya el código de provincia, solo teléfono fijo_x000a_Ingrese solamente el número, sin espacios ni guiones" prompt="Ingrese el teléfono del domicilio, solo números fijos_x000a_Incluya el código de provincia_x000a_Ingrese solo números, sin espacios ni guiones_x000a_Ej:  021234567" sqref="B23 B91" xr:uid="{D21AFFDD-B713-4D03-A3BC-5ABABAA091D7}">
      <formula1>21000000</formula1>
      <formula2>79999999</formula2>
    </dataValidation>
    <dataValidation type="list" allowBlank="1" showInputMessage="1" showErrorMessage="1" error="Favor seleccionar datos únicamente de la lista desplegable" prompt="Haga clic en la flecha a la derecha de esta casilla para que se despliegue la lista de opciones" sqref="B95" xr:uid="{704C6D68-193D-4AE6-9CD7-F198542545DB}">
      <formula1>op_57_a_01</formula1>
    </dataValidation>
    <dataValidation type="list" allowBlank="1" showInputMessage="1" showErrorMessage="1" error="Favor seleccionar datos únicamente de la lista desplegable" prompt="Haga clic en la flecha a la derecha de esta casilla para que se despliegue la lista de opciones" sqref="B96" xr:uid="{B24E2EA8-E881-4FD4-86B8-FFAF6EBBAD20}">
      <formula1>op_57_a_04</formula1>
    </dataValidation>
    <dataValidation type="list" allowBlank="1" showInputMessage="1" showErrorMessage="1" error="Favor seleccionar datos únicamente de la lista desplegable" prompt="Haga clic en la flecha a la derecha de esta casilla para que se despliegue la lista de opciones" sqref="B97" xr:uid="{6A1178BF-E0E6-4F18-B7C2-44F61E5BA62D}">
      <formula1>op_57_a_07</formula1>
    </dataValidation>
    <dataValidation type="list" allowBlank="1" showInputMessage="1" showErrorMessage="1" error="Favor seleccionar datos únicamente de la lista desplegable" prompt="Haga clic en la flecha a la derecha de esta casilla para que se despliegue la lista de opciones" sqref="B118" xr:uid="{CAC4D2FF-172C-4F04-96BC-87F78196428E}">
      <formula1>op_6_01</formula1>
    </dataValidation>
    <dataValidation type="list" allowBlank="1" showInputMessage="1" showErrorMessage="1" error="Favor seleccionar datos únicamente de la lista desplegable" prompt="Haga clic en la flecha a la derecha de esta casilla para que se despliegue la lista de opciones" sqref="I118" xr:uid="{A1C8298D-FDF6-488A-A181-7457FBF7D9FB}">
      <formula1>op_6_04</formula1>
    </dataValidation>
    <dataValidation type="list" allowBlank="1" showInputMessage="1" showErrorMessage="1" error="Favor seleccionar datos únicamente de la lista desplegable" prompt="Haga clic en la flecha a la derecha de esta casilla para que se despliegue la lista de opciones" sqref="E120:G120" xr:uid="{4F9A418C-AD15-45B1-A659-922AF5B69262}">
      <formula1>op_61_01</formula1>
    </dataValidation>
    <dataValidation type="list" allowBlank="1" showInputMessage="1" showErrorMessage="1" error="Favor seleccionar datos únicamente de la lista desplegable" prompt="Haga clic en la flecha a la derecha de esta casilla para que se despliegue la lista de opciones" sqref="H124:I124" xr:uid="{AC384C77-CAC7-4D23-B807-92E11425E068}">
      <formula1>op_7_04</formula1>
    </dataValidation>
    <dataValidation type="date" operator="greaterThanOrEqual" allowBlank="1" showInputMessage="1" showErrorMessage="1" error="Ingrese solamente fechas" sqref="C133" xr:uid="{EA374847-48F0-4971-AFA8-9D0CC54188C1}">
      <formula1>43160</formula1>
    </dataValidation>
    <dataValidation type="list" allowBlank="1" showInputMessage="1" showErrorMessage="1" sqref="K2" xr:uid="{047E22EC-C18A-4383-89AA-6AF7E9BE2119}">
      <formula1>op_7_99</formula1>
    </dataValidation>
    <dataValidation type="whole" operator="greaterThanOrEqual" allowBlank="1" showInputMessage="1" showErrorMessage="1" error="Ingrese solamente númerros enteros" prompt="Cuota mensual que paga por deudas con personas o empresas (que no sean instituciones financieras). Total solicitante, cónyuge y deudas del negocio no consideradas en la columna anterior" sqref="I60" xr:uid="{183BC042-1F78-42A5-8B39-FC04B3156A71}">
      <formula1>0</formula1>
    </dataValidation>
    <dataValidation type="whole" operator="greaterThanOrEqual" allowBlank="1" showInputMessage="1" showErrorMessage="1" error="Ingrese solamente númerros enteros" prompt="Ingrese el valor de la mensualidad correspondiente a créditos o préstamos con instituciones financieras (no tarjetas de crédito)_x000a__x000a_Total solicitante y cónyuge" sqref="I61 D61" xr:uid="{38E9EB5C-56C0-40D4-84DC-C93ABCDE44A1}">
      <formula1>0</formula1>
    </dataValidation>
    <dataValidation type="whole" operator="greaterThanOrEqual" allowBlank="1" showInputMessage="1" showErrorMessage="1" error="Ingrese solamente númerros enteros" prompt="Ingrese el valor promedio mensual que paga por cuotas a tarjetas de crédito _x000a__x000a_Total solicitante y cónyuge" sqref="I62 D62" xr:uid="{82C2E9E5-5144-414E-B0F5-1835B806B3EF}">
      <formula1>0</formula1>
    </dataValidation>
    <dataValidation type="whole" operator="greaterThanOrEqual" allowBlank="1" showInputMessage="1" showErrorMessage="1" error="Ingrese solamente númerros enteros" prompt="Ingrese la cuota mensual que paga por deudas con personas o empresas_x000a_(que no sean instituciones financieras)_x000a__x000a_Total solicitante y cónyuge" sqref="D60" xr:uid="{756C5C28-ED9B-447A-8948-ADC9B4942AFB}">
      <formula1>0</formula1>
    </dataValidation>
    <dataValidation type="list" allowBlank="1" showInputMessage="1" showErrorMessage="1" error="Favor seleccionar datos únicamente de la lista desplegable" prompt="Haga clic en la flecha a la derecha de esta casilla para que se despliegue la lista de opciones" sqref="I7" xr:uid="{04D2BAA1-F0E9-4925-9D76-BBC9BE0A59B8}">
      <formula1>op_1_07</formula1>
    </dataValidation>
    <dataValidation type="time" allowBlank="1" showInputMessage="1" showErrorMessage="1" error="Favor ingresar solamente horas, en formato de 24 horas (hh:mm) (horas: minmutos)" prompt="Favor ingresar la hora de contacto, formato de 24 horas_x000a_Ejemplo:  9:00 (9 am)    17:30 (5:30 pm)" sqref="I91" xr:uid="{2D445890-937E-4ECB-9B83-D34BC23EEBBD}">
      <formula1>0</formula1>
      <formula2>0.999988425925926</formula2>
    </dataValidation>
    <dataValidation type="whole" operator="greaterThan" allowBlank="1" showInputMessage="1" showErrorMessage="1" error="Ingrese correctamente el número de cédula, solo números, sin guiones ni espacios" sqref="B8 B26" xr:uid="{7E535104-BF8F-4640-8BE6-D78C5830F73B}">
      <formula1>100000001</formula1>
    </dataValidation>
  </dataValidations>
  <printOptions horizontalCentered="1"/>
  <pageMargins left="0.39370078740157483" right="0.31496062992125984" top="0.39370078740157483" bottom="0.39370078740157483" header="0.31496062992125984" footer="0.31496062992125984"/>
  <pageSetup paperSize="9" scale="54" fitToHeight="7" orientation="portrait" r:id="rId1"/>
  <rowBreaks count="1" manualBreakCount="1">
    <brk id="91" max="9"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BCD5AD46-96D5-4D1F-9F2C-7FB574396FAB}">
            <xm:f>OR('valida-ci'!$K$9=0,LEN(B8)&gt;10)</xm:f>
            <x14:dxf>
              <fill>
                <patternFill>
                  <bgColor rgb="FFD87EBC"/>
                </patternFill>
              </fill>
            </x14:dxf>
          </x14:cfRule>
          <xm:sqref>B8</xm:sqref>
        </x14:conditionalFormatting>
        <x14:conditionalFormatting xmlns:xm="http://schemas.microsoft.com/office/excel/2006/main">
          <x14:cfRule type="expression" priority="1" id="{090BB01A-4B33-417C-917F-09C92FD52A0A}">
            <xm:f>OR('valida-ci'!$K$20=0,LEN(B26)&gt;10)</xm:f>
            <x14:dxf>
              <fill>
                <patternFill>
                  <bgColor rgb="FFD87EBC"/>
                </patternFill>
              </fill>
            </x14:dxf>
          </x14:cfRule>
          <xm:sqref>B26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E253B-D5A2-45AE-9CF2-C61AE5A4DFFC}">
  <sheetPr codeName="Hoja5"/>
  <dimension ref="A1:CW760"/>
  <sheetViews>
    <sheetView showGridLines="0" workbookViewId="0">
      <pane xSplit="1" ySplit="1" topLeftCell="C288" activePane="bottomRight" state="frozen"/>
      <selection pane="topRight" activeCell="B1" sqref="B1"/>
      <selection pane="bottomLeft" activeCell="A2" sqref="A2"/>
      <selection pane="bottomRight" activeCell="I2" sqref="I2:I312"/>
    </sheetView>
  </sheetViews>
  <sheetFormatPr baseColWidth="10" defaultRowHeight="14.4" x14ac:dyDescent="0.3"/>
  <cols>
    <col min="1" max="1" width="41.77734375" customWidth="1"/>
    <col min="2" max="2" width="8.88671875" customWidth="1"/>
    <col min="3" max="3" width="10.6640625" customWidth="1"/>
    <col min="4" max="4" width="27" customWidth="1"/>
    <col min="5" max="5" width="23.5546875" customWidth="1"/>
    <col min="6" max="6" width="14.21875" style="11" customWidth="1"/>
    <col min="7" max="7" width="8.109375" bestFit="1" customWidth="1"/>
    <col min="8" max="8" width="32.77734375" bestFit="1" customWidth="1"/>
    <col min="9" max="9" width="33.109375" style="11" customWidth="1"/>
  </cols>
  <sheetData>
    <row r="1" spans="1:101" x14ac:dyDescent="0.3">
      <c r="A1" s="10" t="s">
        <v>455</v>
      </c>
      <c r="B1" s="10" t="s">
        <v>456</v>
      </c>
      <c r="C1" s="10" t="s">
        <v>457</v>
      </c>
      <c r="D1" s="10" t="s">
        <v>458</v>
      </c>
      <c r="E1" s="10" t="s">
        <v>459</v>
      </c>
      <c r="F1" s="10" t="s">
        <v>460</v>
      </c>
      <c r="G1" s="10" t="s">
        <v>461</v>
      </c>
      <c r="H1" s="10" t="s">
        <v>462</v>
      </c>
      <c r="I1" s="10" t="s">
        <v>69</v>
      </c>
      <c r="J1" s="10"/>
      <c r="K1" s="13" t="s">
        <v>491</v>
      </c>
      <c r="L1" s="14" t="s">
        <v>492</v>
      </c>
      <c r="M1" s="14" t="s">
        <v>493</v>
      </c>
      <c r="N1" s="14" t="s">
        <v>494</v>
      </c>
      <c r="O1" s="14" t="s">
        <v>495</v>
      </c>
      <c r="P1" s="14" t="s">
        <v>496</v>
      </c>
      <c r="Q1" s="14" t="s">
        <v>497</v>
      </c>
      <c r="R1" s="14" t="s">
        <v>498</v>
      </c>
      <c r="S1" s="14" t="s">
        <v>499</v>
      </c>
      <c r="T1" s="14" t="s">
        <v>506</v>
      </c>
      <c r="U1" s="14" t="s">
        <v>522</v>
      </c>
      <c r="V1" s="14" t="s">
        <v>523</v>
      </c>
      <c r="W1" s="14" t="s">
        <v>524</v>
      </c>
      <c r="X1" s="14" t="s">
        <v>525</v>
      </c>
      <c r="Y1" s="14" t="s">
        <v>526</v>
      </c>
      <c r="Z1" s="22" t="s">
        <v>527</v>
      </c>
      <c r="AA1" s="10"/>
      <c r="AB1" s="10"/>
      <c r="AC1" s="10"/>
      <c r="AD1" s="10"/>
      <c r="AE1" s="10"/>
      <c r="AF1" s="10"/>
      <c r="AG1" s="10"/>
      <c r="AH1" s="10"/>
      <c r="AI1" s="11"/>
      <c r="AJ1" s="11"/>
      <c r="AK1" s="11"/>
      <c r="AL1" s="11"/>
      <c r="AM1" s="11"/>
      <c r="AN1" s="11"/>
      <c r="AO1" s="11"/>
      <c r="AP1" s="11"/>
      <c r="AQ1" s="11"/>
      <c r="AR1" s="11"/>
      <c r="AS1" s="11"/>
      <c r="AT1" s="11"/>
      <c r="AU1" s="11"/>
      <c r="AV1" s="11"/>
      <c r="AW1" s="10"/>
      <c r="AX1" s="10"/>
      <c r="AY1" s="11"/>
      <c r="AZ1" s="11"/>
      <c r="BA1" s="11"/>
      <c r="BB1" s="11"/>
      <c r="BC1" s="11"/>
      <c r="BD1" s="11"/>
      <c r="BE1" s="11"/>
      <c r="BF1" s="10"/>
      <c r="BG1" s="11"/>
      <c r="BH1" s="10"/>
      <c r="BI1" s="11"/>
      <c r="BJ1" s="11"/>
      <c r="BK1" s="11"/>
      <c r="BL1" s="11"/>
      <c r="BM1" s="11"/>
      <c r="BN1" s="10"/>
      <c r="BO1" s="10"/>
      <c r="BP1" s="10"/>
      <c r="BQ1" s="10"/>
      <c r="BR1" s="10"/>
      <c r="BS1" s="10"/>
      <c r="BT1" s="10"/>
      <c r="BU1" s="11"/>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row>
    <row r="2" spans="1:101" x14ac:dyDescent="0.3">
      <c r="A2" s="10" t="str">
        <f t="shared" ref="A2:A64" si="0">B2&amp;C2&amp;D2&amp;E2&amp;F2</f>
        <v>1-01-nombre-1</v>
      </c>
      <c r="B2" t="s">
        <v>374</v>
      </c>
      <c r="C2" s="10" t="s">
        <v>240</v>
      </c>
      <c r="D2" s="8" t="s">
        <v>375</v>
      </c>
      <c r="G2" s="31" t="str">
        <f>B2&amp;C2</f>
        <v>1-01-</v>
      </c>
      <c r="H2" s="31" t="str">
        <f>D2&amp;E2&amp;F2</f>
        <v>nombre-1</v>
      </c>
      <c r="I2" s="11">
        <f>Formulario!B6</f>
        <v>0</v>
      </c>
      <c r="K2" s="15"/>
      <c r="L2" s="16"/>
      <c r="M2" s="16"/>
      <c r="N2" s="16"/>
      <c r="O2" s="16"/>
      <c r="P2" s="16"/>
      <c r="Q2" s="16"/>
      <c r="R2" s="16"/>
      <c r="S2" s="16"/>
      <c r="T2" s="16"/>
      <c r="U2" s="16"/>
      <c r="V2" s="16"/>
      <c r="W2" s="16"/>
      <c r="X2" s="16"/>
      <c r="Y2" s="16"/>
      <c r="Z2" s="21"/>
    </row>
    <row r="3" spans="1:101" x14ac:dyDescent="0.3">
      <c r="A3" s="10" t="str">
        <f t="shared" si="0"/>
        <v>1-02-nombre-2</v>
      </c>
      <c r="B3" s="8" t="s">
        <v>374</v>
      </c>
      <c r="C3" s="10" t="s">
        <v>241</v>
      </c>
      <c r="D3" s="8" t="s">
        <v>376</v>
      </c>
      <c r="G3" s="31" t="str">
        <f t="shared" ref="G3:G65" si="1">B3&amp;C3</f>
        <v>1-02-</v>
      </c>
      <c r="H3" s="31" t="str">
        <f t="shared" ref="H3:H65" si="2">D3&amp;E3&amp;F3</f>
        <v>nombre-2</v>
      </c>
      <c r="I3" s="11">
        <f>Formulario!D6</f>
        <v>0</v>
      </c>
      <c r="K3" s="15"/>
      <c r="L3" s="16"/>
      <c r="M3" s="16"/>
      <c r="N3" s="16"/>
      <c r="O3" s="16"/>
      <c r="P3" s="16"/>
      <c r="Q3" s="16"/>
      <c r="R3" s="16"/>
      <c r="S3" s="16"/>
      <c r="T3" s="16"/>
      <c r="U3" s="16"/>
      <c r="V3" s="16"/>
      <c r="W3" s="16"/>
      <c r="X3" s="16"/>
      <c r="Y3" s="16"/>
      <c r="Z3" s="21"/>
    </row>
    <row r="4" spans="1:101" x14ac:dyDescent="0.3">
      <c r="A4" s="10" t="str">
        <f t="shared" si="0"/>
        <v>1-03-apellido-1</v>
      </c>
      <c r="B4" s="8" t="s">
        <v>374</v>
      </c>
      <c r="C4" s="8" t="s">
        <v>242</v>
      </c>
      <c r="D4" s="8" t="s">
        <v>377</v>
      </c>
      <c r="G4" s="31" t="str">
        <f t="shared" si="1"/>
        <v>1-03-</v>
      </c>
      <c r="H4" s="31" t="str">
        <f t="shared" si="2"/>
        <v>apellido-1</v>
      </c>
      <c r="I4" s="11">
        <f>Formulario!G6</f>
        <v>0</v>
      </c>
      <c r="K4" s="15"/>
      <c r="L4" s="16"/>
      <c r="M4" s="16"/>
      <c r="N4" s="16"/>
      <c r="O4" s="16"/>
      <c r="P4" s="16"/>
      <c r="Q4" s="16"/>
      <c r="R4" s="16"/>
      <c r="S4" s="16"/>
      <c r="T4" s="16"/>
      <c r="U4" s="16"/>
      <c r="V4" s="16"/>
      <c r="W4" s="16"/>
      <c r="X4" s="16"/>
      <c r="Y4" s="16"/>
      <c r="Z4" s="21"/>
    </row>
    <row r="5" spans="1:101" x14ac:dyDescent="0.3">
      <c r="A5" s="10" t="str">
        <f t="shared" si="0"/>
        <v>1-04-apellido-2</v>
      </c>
      <c r="B5" s="8" t="s">
        <v>374</v>
      </c>
      <c r="C5" s="11" t="s">
        <v>243</v>
      </c>
      <c r="D5" s="8" t="s">
        <v>378</v>
      </c>
      <c r="G5" s="31" t="str">
        <f t="shared" si="1"/>
        <v>1-04-</v>
      </c>
      <c r="H5" s="31" t="str">
        <f t="shared" si="2"/>
        <v>apellido-2</v>
      </c>
      <c r="I5" s="11">
        <f>Formulario!I6</f>
        <v>0</v>
      </c>
      <c r="K5" s="15"/>
      <c r="L5" s="16"/>
      <c r="M5" s="16"/>
      <c r="N5" s="16"/>
      <c r="O5" s="16"/>
      <c r="P5" s="16"/>
      <c r="Q5" s="16"/>
      <c r="R5" s="16"/>
      <c r="S5" s="16"/>
      <c r="T5" s="16"/>
      <c r="U5" s="16"/>
      <c r="V5" s="16"/>
      <c r="W5" s="16"/>
      <c r="X5" s="16"/>
      <c r="Y5" s="16"/>
      <c r="Z5" s="21"/>
    </row>
    <row r="6" spans="1:101" x14ac:dyDescent="0.3">
      <c r="A6" s="10" t="str">
        <f t="shared" si="0"/>
        <v>1-05-email</v>
      </c>
      <c r="B6" s="8" t="s">
        <v>374</v>
      </c>
      <c r="C6" s="11" t="s">
        <v>244</v>
      </c>
      <c r="D6" s="8" t="s">
        <v>322</v>
      </c>
      <c r="G6" s="31" t="str">
        <f t="shared" si="1"/>
        <v>1-05-</v>
      </c>
      <c r="H6" s="31" t="str">
        <f t="shared" si="2"/>
        <v>email</v>
      </c>
      <c r="I6" s="11">
        <f>Formulario!B7</f>
        <v>0</v>
      </c>
      <c r="K6" s="15"/>
      <c r="L6" s="16"/>
      <c r="M6" s="16"/>
      <c r="N6" s="16"/>
      <c r="O6" s="16"/>
      <c r="P6" s="16"/>
      <c r="Q6" s="16"/>
      <c r="R6" s="16"/>
      <c r="S6" s="16"/>
      <c r="T6" s="16"/>
      <c r="U6" s="16"/>
      <c r="V6" s="16"/>
      <c r="W6" s="16"/>
      <c r="X6" s="16"/>
      <c r="Y6" s="16"/>
      <c r="Z6" s="21"/>
    </row>
    <row r="7" spans="1:101" x14ac:dyDescent="0.3">
      <c r="A7" s="10" t="str">
        <f t="shared" si="0"/>
        <v>1-06-celular</v>
      </c>
      <c r="B7" s="8" t="s">
        <v>374</v>
      </c>
      <c r="C7" s="8" t="s">
        <v>245</v>
      </c>
      <c r="D7" s="8" t="s">
        <v>286</v>
      </c>
      <c r="G7" s="31" t="str">
        <f t="shared" si="1"/>
        <v>1-06-</v>
      </c>
      <c r="H7" s="31" t="str">
        <f t="shared" si="2"/>
        <v>celular</v>
      </c>
      <c r="I7" s="11">
        <f>Formulario!G7</f>
        <v>0</v>
      </c>
      <c r="K7" s="15"/>
      <c r="L7" s="16"/>
      <c r="M7" s="16"/>
      <c r="N7" s="16"/>
      <c r="O7" s="16"/>
      <c r="P7" s="16"/>
      <c r="Q7" s="16"/>
      <c r="R7" s="16"/>
      <c r="S7" s="16"/>
      <c r="T7" s="16"/>
      <c r="U7" s="16"/>
      <c r="V7" s="16"/>
      <c r="W7" s="16"/>
      <c r="X7" s="16"/>
      <c r="Y7" s="16"/>
      <c r="Z7" s="21"/>
    </row>
    <row r="8" spans="1:101" x14ac:dyDescent="0.3">
      <c r="A8" s="10" t="str">
        <f t="shared" si="0"/>
        <v>1-07-operadora</v>
      </c>
      <c r="B8" s="8" t="s">
        <v>374</v>
      </c>
      <c r="C8" s="8" t="s">
        <v>246</v>
      </c>
      <c r="D8" s="10" t="s">
        <v>571</v>
      </c>
      <c r="G8" s="31" t="str">
        <f t="shared" si="1"/>
        <v>1-07-</v>
      </c>
      <c r="H8" s="31" t="str">
        <f t="shared" si="2"/>
        <v>operadora</v>
      </c>
      <c r="I8" s="11">
        <f>Formulario!I7</f>
        <v>0</v>
      </c>
      <c r="K8" s="15" t="s">
        <v>572</v>
      </c>
      <c r="L8" s="16" t="s">
        <v>573</v>
      </c>
      <c r="M8" s="16" t="s">
        <v>574</v>
      </c>
      <c r="N8" s="16" t="s">
        <v>575</v>
      </c>
      <c r="O8" s="16"/>
      <c r="P8" s="16"/>
      <c r="Q8" s="16"/>
      <c r="R8" s="16"/>
      <c r="S8" s="16"/>
      <c r="T8" s="16"/>
      <c r="U8" s="16"/>
      <c r="V8" s="16"/>
      <c r="W8" s="16"/>
      <c r="X8" s="16"/>
      <c r="Y8" s="16"/>
      <c r="Z8" s="21"/>
    </row>
    <row r="9" spans="1:101" x14ac:dyDescent="0.3">
      <c r="A9" s="10" t="str">
        <f t="shared" si="0"/>
        <v>1-08-cedula</v>
      </c>
      <c r="B9" s="8" t="s">
        <v>374</v>
      </c>
      <c r="C9" s="8" t="s">
        <v>247</v>
      </c>
      <c r="D9" s="8" t="s">
        <v>379</v>
      </c>
      <c r="G9" s="31" t="str">
        <f t="shared" si="1"/>
        <v>1-08-</v>
      </c>
      <c r="H9" s="31" t="str">
        <f t="shared" si="2"/>
        <v>cedula</v>
      </c>
      <c r="I9" s="11">
        <f>Formulario!B8</f>
        <v>0</v>
      </c>
      <c r="K9" s="15"/>
      <c r="L9" s="16"/>
      <c r="M9" s="16"/>
      <c r="N9" s="16"/>
      <c r="O9" s="16"/>
      <c r="P9" s="16"/>
      <c r="Q9" s="16"/>
      <c r="R9" s="16"/>
      <c r="S9" s="16"/>
      <c r="T9" s="16"/>
      <c r="U9" s="16"/>
      <c r="V9" s="16"/>
      <c r="W9" s="16"/>
      <c r="X9" s="16"/>
      <c r="Y9" s="16"/>
      <c r="Z9" s="21"/>
    </row>
    <row r="10" spans="1:101" x14ac:dyDescent="0.3">
      <c r="A10" s="10" t="str">
        <f t="shared" si="0"/>
        <v>1-09-codigo-dactilar</v>
      </c>
      <c r="B10" s="8" t="s">
        <v>374</v>
      </c>
      <c r="C10" s="8" t="s">
        <v>248</v>
      </c>
      <c r="D10" s="8" t="s">
        <v>380</v>
      </c>
      <c r="G10" s="31" t="str">
        <f t="shared" si="1"/>
        <v>1-09-</v>
      </c>
      <c r="H10" s="31" t="str">
        <f t="shared" si="2"/>
        <v>codigo-dactilar</v>
      </c>
      <c r="I10" s="11">
        <f>Formulario!D8</f>
        <v>0</v>
      </c>
      <c r="K10" s="15"/>
      <c r="L10" s="16"/>
      <c r="M10" s="16"/>
      <c r="N10" s="16"/>
      <c r="O10" s="16"/>
      <c r="P10" s="16"/>
      <c r="Q10" s="16"/>
      <c r="R10" s="16"/>
      <c r="S10" s="16"/>
      <c r="T10" s="16"/>
      <c r="U10" s="16"/>
      <c r="V10" s="16"/>
      <c r="W10" s="16"/>
      <c r="X10" s="16"/>
      <c r="Y10" s="16"/>
      <c r="Z10" s="21"/>
    </row>
    <row r="11" spans="1:101" x14ac:dyDescent="0.3">
      <c r="A11" s="10" t="str">
        <f t="shared" si="0"/>
        <v>1-10-pasaporte</v>
      </c>
      <c r="B11" s="8" t="s">
        <v>374</v>
      </c>
      <c r="C11" s="8" t="s">
        <v>249</v>
      </c>
      <c r="D11" s="8" t="s">
        <v>381</v>
      </c>
      <c r="G11" s="31" t="str">
        <f t="shared" si="1"/>
        <v>1-10-</v>
      </c>
      <c r="H11" s="31" t="str">
        <f t="shared" si="2"/>
        <v>pasaporte</v>
      </c>
      <c r="I11" s="11">
        <f>Formulario!G8</f>
        <v>0</v>
      </c>
      <c r="K11" s="15"/>
      <c r="L11" s="16"/>
      <c r="M11" s="16"/>
      <c r="N11" s="16"/>
      <c r="O11" s="16"/>
      <c r="P11" s="16"/>
      <c r="Q11" s="16"/>
      <c r="R11" s="16"/>
      <c r="S11" s="16"/>
      <c r="T11" s="16"/>
      <c r="U11" s="16"/>
      <c r="V11" s="16"/>
      <c r="W11" s="16"/>
      <c r="X11" s="16"/>
      <c r="Y11" s="16"/>
      <c r="Z11" s="21"/>
    </row>
    <row r="12" spans="1:101" x14ac:dyDescent="0.3">
      <c r="A12" s="10" t="str">
        <f t="shared" si="0"/>
        <v>1-11-visa</v>
      </c>
      <c r="B12" s="8" t="s">
        <v>374</v>
      </c>
      <c r="C12" s="8" t="s">
        <v>250</v>
      </c>
      <c r="D12" s="8" t="s">
        <v>382</v>
      </c>
      <c r="G12" s="31" t="str">
        <f t="shared" si="1"/>
        <v>1-11-</v>
      </c>
      <c r="H12" s="31" t="str">
        <f t="shared" si="2"/>
        <v>visa</v>
      </c>
      <c r="I12" s="11">
        <f>Formulario!I8</f>
        <v>0</v>
      </c>
      <c r="K12" s="15"/>
      <c r="L12" s="16"/>
      <c r="M12" s="16"/>
      <c r="N12" s="16"/>
      <c r="O12" s="16"/>
      <c r="P12" s="16"/>
      <c r="Q12" s="16"/>
      <c r="R12" s="16"/>
      <c r="S12" s="16"/>
      <c r="T12" s="16"/>
      <c r="U12" s="16"/>
      <c r="V12" s="16"/>
      <c r="W12" s="16"/>
      <c r="X12" s="16"/>
      <c r="Y12" s="16"/>
      <c r="Z12" s="21"/>
    </row>
    <row r="13" spans="1:101" x14ac:dyDescent="0.3">
      <c r="A13" s="10" t="str">
        <f t="shared" si="0"/>
        <v>1-12-pais-nacimiento</v>
      </c>
      <c r="B13" s="8" t="s">
        <v>374</v>
      </c>
      <c r="C13" s="8" t="s">
        <v>251</v>
      </c>
      <c r="D13" s="8" t="s">
        <v>383</v>
      </c>
      <c r="G13" s="31" t="str">
        <f t="shared" si="1"/>
        <v>1-12-</v>
      </c>
      <c r="H13" s="31" t="str">
        <f t="shared" si="2"/>
        <v>pais-nacimiento</v>
      </c>
      <c r="I13" s="11">
        <f>Formulario!B9</f>
        <v>0</v>
      </c>
      <c r="K13" s="15"/>
      <c r="L13" s="16"/>
      <c r="M13" s="16"/>
      <c r="N13" s="16"/>
      <c r="O13" s="16"/>
      <c r="P13" s="16"/>
      <c r="Q13" s="16"/>
      <c r="R13" s="16"/>
      <c r="S13" s="16"/>
      <c r="T13" s="16"/>
      <c r="U13" s="16"/>
      <c r="V13" s="16"/>
      <c r="W13" s="16"/>
      <c r="X13" s="16"/>
      <c r="Y13" s="16"/>
      <c r="Z13" s="21"/>
    </row>
    <row r="14" spans="1:101" x14ac:dyDescent="0.3">
      <c r="A14" s="10" t="str">
        <f t="shared" si="0"/>
        <v>1-13-ciudad-nacimiento</v>
      </c>
      <c r="B14" s="8" t="s">
        <v>374</v>
      </c>
      <c r="C14" s="8" t="s">
        <v>252</v>
      </c>
      <c r="D14" s="8" t="s">
        <v>384</v>
      </c>
      <c r="G14" s="31" t="str">
        <f t="shared" si="1"/>
        <v>1-13-</v>
      </c>
      <c r="H14" s="31" t="str">
        <f t="shared" si="2"/>
        <v>ciudad-nacimiento</v>
      </c>
      <c r="I14" s="11">
        <f>Formulario!D9</f>
        <v>0</v>
      </c>
      <c r="K14" s="15"/>
      <c r="L14" s="16"/>
      <c r="M14" s="16"/>
      <c r="N14" s="16"/>
      <c r="O14" s="16"/>
      <c r="P14" s="16"/>
      <c r="Q14" s="16"/>
      <c r="R14" s="16"/>
      <c r="S14" s="16"/>
      <c r="T14" s="16"/>
      <c r="U14" s="16"/>
      <c r="V14" s="16"/>
      <c r="W14" s="16"/>
      <c r="X14" s="16"/>
      <c r="Y14" s="16"/>
      <c r="Z14" s="21"/>
    </row>
    <row r="15" spans="1:101" x14ac:dyDescent="0.3">
      <c r="A15" s="10" t="str">
        <f t="shared" si="0"/>
        <v>1-14-nacionalidad-1</v>
      </c>
      <c r="B15" s="8" t="s">
        <v>374</v>
      </c>
      <c r="C15" s="8" t="s">
        <v>253</v>
      </c>
      <c r="D15" s="8" t="s">
        <v>385</v>
      </c>
      <c r="G15" s="31" t="str">
        <f t="shared" si="1"/>
        <v>1-14-</v>
      </c>
      <c r="H15" s="31" t="str">
        <f t="shared" si="2"/>
        <v>nacionalidad-1</v>
      </c>
      <c r="I15" s="11">
        <f>Formulario!G9</f>
        <v>0</v>
      </c>
      <c r="K15" s="15"/>
      <c r="L15" s="16"/>
      <c r="M15" s="16"/>
      <c r="N15" s="16"/>
      <c r="O15" s="16"/>
      <c r="P15" s="16"/>
      <c r="Q15" s="16"/>
      <c r="R15" s="16"/>
      <c r="S15" s="16"/>
      <c r="T15" s="16"/>
      <c r="U15" s="16"/>
      <c r="V15" s="16"/>
      <c r="W15" s="16"/>
      <c r="X15" s="16"/>
      <c r="Y15" s="16"/>
      <c r="Z15" s="21"/>
    </row>
    <row r="16" spans="1:101" x14ac:dyDescent="0.3">
      <c r="A16" s="10" t="str">
        <f t="shared" si="0"/>
        <v>1-15-nacionalidad-2</v>
      </c>
      <c r="B16" s="8" t="s">
        <v>374</v>
      </c>
      <c r="C16" s="8" t="s">
        <v>254</v>
      </c>
      <c r="D16" s="8" t="s">
        <v>386</v>
      </c>
      <c r="G16" s="31" t="str">
        <f t="shared" si="1"/>
        <v>1-15-</v>
      </c>
      <c r="H16" s="31" t="str">
        <f t="shared" si="2"/>
        <v>nacionalidad-2</v>
      </c>
      <c r="I16" s="11">
        <f>Formulario!I9</f>
        <v>0</v>
      </c>
      <c r="K16" s="15"/>
      <c r="L16" s="16"/>
      <c r="M16" s="16"/>
      <c r="N16" s="16"/>
      <c r="O16" s="16"/>
      <c r="P16" s="16"/>
      <c r="Q16" s="16"/>
      <c r="R16" s="16"/>
      <c r="S16" s="16"/>
      <c r="T16" s="16"/>
      <c r="U16" s="16"/>
      <c r="V16" s="16"/>
      <c r="W16" s="16"/>
      <c r="X16" s="16"/>
      <c r="Y16" s="16"/>
      <c r="Z16" s="21"/>
    </row>
    <row r="17" spans="1:26" x14ac:dyDescent="0.3">
      <c r="A17" s="10" t="str">
        <f t="shared" si="0"/>
        <v>1-16-fecha-nacimiento</v>
      </c>
      <c r="B17" s="8" t="s">
        <v>374</v>
      </c>
      <c r="C17" s="8" t="s">
        <v>255</v>
      </c>
      <c r="D17" s="8" t="s">
        <v>387</v>
      </c>
      <c r="G17" s="31" t="str">
        <f t="shared" si="1"/>
        <v>1-16-</v>
      </c>
      <c r="H17" s="31" t="str">
        <f t="shared" si="2"/>
        <v>fecha-nacimiento</v>
      </c>
      <c r="I17" s="11">
        <f>Formulario!B10</f>
        <v>0</v>
      </c>
      <c r="K17" s="15"/>
      <c r="L17" s="16"/>
      <c r="M17" s="16"/>
      <c r="N17" s="16"/>
      <c r="O17" s="16"/>
      <c r="P17" s="16"/>
      <c r="Q17" s="16"/>
      <c r="R17" s="16"/>
      <c r="S17" s="16"/>
      <c r="T17" s="16"/>
      <c r="U17" s="16"/>
      <c r="V17" s="16"/>
      <c r="W17" s="16"/>
      <c r="X17" s="16"/>
      <c r="Y17" s="16"/>
      <c r="Z17" s="21"/>
    </row>
    <row r="18" spans="1:26" x14ac:dyDescent="0.3">
      <c r="A18" s="10" t="str">
        <f t="shared" si="0"/>
        <v>1-17-tiempo-residencia</v>
      </c>
      <c r="B18" s="8" t="s">
        <v>374</v>
      </c>
      <c r="C18" s="8" t="s">
        <v>256</v>
      </c>
      <c r="D18" s="8" t="s">
        <v>388</v>
      </c>
      <c r="G18" s="31" t="str">
        <f t="shared" si="1"/>
        <v>1-17-</v>
      </c>
      <c r="H18" s="31" t="str">
        <f t="shared" si="2"/>
        <v>tiempo-residencia</v>
      </c>
      <c r="I18" s="11">
        <f>Formulario!E10</f>
        <v>0</v>
      </c>
      <c r="K18" s="15"/>
      <c r="L18" s="16"/>
      <c r="M18" s="16"/>
      <c r="N18" s="16"/>
      <c r="O18" s="16"/>
      <c r="P18" s="16"/>
      <c r="Q18" s="16"/>
      <c r="R18" s="16"/>
      <c r="S18" s="16"/>
      <c r="T18" s="16"/>
      <c r="U18" s="16"/>
      <c r="V18" s="16"/>
      <c r="W18" s="16"/>
      <c r="X18" s="16"/>
      <c r="Y18" s="16"/>
      <c r="Z18" s="21"/>
    </row>
    <row r="19" spans="1:26" x14ac:dyDescent="0.3">
      <c r="A19" s="10" t="str">
        <f t="shared" si="0"/>
        <v>1-18-genero</v>
      </c>
      <c r="B19" s="8" t="s">
        <v>374</v>
      </c>
      <c r="C19" s="8" t="s">
        <v>257</v>
      </c>
      <c r="D19" s="8" t="s">
        <v>389</v>
      </c>
      <c r="G19" s="31" t="str">
        <f t="shared" si="1"/>
        <v>1-18-</v>
      </c>
      <c r="H19" s="31" t="str">
        <f t="shared" si="2"/>
        <v>genero</v>
      </c>
      <c r="I19" s="11">
        <f>Formulario!G10</f>
        <v>0</v>
      </c>
      <c r="K19" s="15" t="s">
        <v>49</v>
      </c>
      <c r="L19" s="16" t="s">
        <v>40</v>
      </c>
      <c r="M19" s="16"/>
      <c r="N19" s="16"/>
      <c r="O19" s="16"/>
      <c r="P19" s="16"/>
      <c r="Q19" s="16"/>
      <c r="R19" s="16"/>
      <c r="S19" s="16"/>
      <c r="T19" s="16"/>
      <c r="U19" s="16"/>
      <c r="V19" s="16"/>
      <c r="W19" s="16"/>
      <c r="X19" s="16"/>
      <c r="Y19" s="16"/>
      <c r="Z19" s="21"/>
    </row>
    <row r="20" spans="1:26" x14ac:dyDescent="0.3">
      <c r="A20" s="10" t="str">
        <f t="shared" si="0"/>
        <v>1-19-estado-civil</v>
      </c>
      <c r="B20" s="8" t="s">
        <v>374</v>
      </c>
      <c r="C20" s="8" t="s">
        <v>258</v>
      </c>
      <c r="D20" s="8" t="s">
        <v>390</v>
      </c>
      <c r="G20" s="31" t="str">
        <f t="shared" si="1"/>
        <v>1-19-</v>
      </c>
      <c r="H20" s="31" t="str">
        <f t="shared" si="2"/>
        <v>estado-civil</v>
      </c>
      <c r="I20" s="11">
        <f>Formulario!I10</f>
        <v>0</v>
      </c>
      <c r="K20" s="15" t="s">
        <v>53</v>
      </c>
      <c r="L20" s="24" t="s">
        <v>44</v>
      </c>
      <c r="M20" s="16" t="s">
        <v>35</v>
      </c>
      <c r="N20" s="16" t="s">
        <v>28</v>
      </c>
      <c r="O20" s="16" t="s">
        <v>22</v>
      </c>
      <c r="P20" s="16"/>
      <c r="Q20" s="16"/>
      <c r="R20" s="16"/>
      <c r="S20" s="16"/>
      <c r="T20" s="16"/>
      <c r="U20" s="16"/>
      <c r="V20" s="16"/>
      <c r="W20" s="16"/>
      <c r="X20" s="16"/>
      <c r="Y20" s="16"/>
      <c r="Z20" s="21"/>
    </row>
    <row r="21" spans="1:26" x14ac:dyDescent="0.3">
      <c r="A21" s="10" t="str">
        <f t="shared" si="0"/>
        <v>1-20-tiene-cargas</v>
      </c>
      <c r="B21" s="8" t="s">
        <v>374</v>
      </c>
      <c r="C21" s="8" t="s">
        <v>259</v>
      </c>
      <c r="D21" s="8" t="s">
        <v>391</v>
      </c>
      <c r="G21" s="31" t="str">
        <f t="shared" si="1"/>
        <v>1-20-</v>
      </c>
      <c r="H21" s="31" t="str">
        <f t="shared" si="2"/>
        <v>tiene-cargas</v>
      </c>
      <c r="I21" s="11">
        <f>Formulario!B11</f>
        <v>0</v>
      </c>
      <c r="K21" s="15" t="s">
        <v>45</v>
      </c>
      <c r="L21" s="16" t="s">
        <v>36</v>
      </c>
      <c r="M21" s="16"/>
      <c r="N21" s="16"/>
      <c r="O21" s="16"/>
      <c r="P21" s="16"/>
      <c r="Q21" s="16"/>
      <c r="R21" s="16"/>
      <c r="S21" s="16"/>
      <c r="T21" s="16"/>
      <c r="U21" s="16"/>
      <c r="V21" s="16"/>
      <c r="W21" s="16"/>
      <c r="X21" s="16"/>
      <c r="Y21" s="16"/>
      <c r="Z21" s="21"/>
    </row>
    <row r="22" spans="1:26" x14ac:dyDescent="0.3">
      <c r="A22" s="10" t="str">
        <f t="shared" si="0"/>
        <v>1-21-sociedad-conyugal</v>
      </c>
      <c r="B22" s="8" t="s">
        <v>374</v>
      </c>
      <c r="C22" s="8" t="s">
        <v>260</v>
      </c>
      <c r="D22" s="8" t="s">
        <v>392</v>
      </c>
      <c r="G22" s="31" t="str">
        <f t="shared" si="1"/>
        <v>1-21-</v>
      </c>
      <c r="H22" s="31" t="str">
        <f t="shared" si="2"/>
        <v>sociedad-conyugal</v>
      </c>
      <c r="I22" s="11">
        <f>Formulario!E11</f>
        <v>0</v>
      </c>
      <c r="K22" s="15" t="s">
        <v>45</v>
      </c>
      <c r="L22" s="16" t="s">
        <v>36</v>
      </c>
      <c r="M22" s="16"/>
      <c r="N22" s="16"/>
      <c r="O22" s="16"/>
      <c r="P22" s="16"/>
      <c r="Q22" s="16"/>
      <c r="R22" s="16"/>
      <c r="S22" s="16"/>
      <c r="T22" s="16"/>
      <c r="U22" s="16"/>
      <c r="V22" s="16"/>
      <c r="W22" s="16"/>
      <c r="X22" s="16"/>
      <c r="Y22" s="16"/>
      <c r="Z22" s="21"/>
    </row>
    <row r="23" spans="1:26" x14ac:dyDescent="0.3">
      <c r="A23" s="10" t="str">
        <f t="shared" si="0"/>
        <v>1-22-nivel-estudios</v>
      </c>
      <c r="B23" s="8" t="s">
        <v>374</v>
      </c>
      <c r="C23" s="8" t="s">
        <v>261</v>
      </c>
      <c r="D23" s="8" t="s">
        <v>393</v>
      </c>
      <c r="G23" s="31" t="str">
        <f t="shared" si="1"/>
        <v>1-22-</v>
      </c>
      <c r="H23" s="31" t="str">
        <f t="shared" si="2"/>
        <v>nivel-estudios</v>
      </c>
      <c r="I23" s="11">
        <f>Formulario!G11</f>
        <v>0</v>
      </c>
      <c r="K23" s="15" t="s">
        <v>52</v>
      </c>
      <c r="L23" s="16" t="s">
        <v>43</v>
      </c>
      <c r="M23" s="16" t="s">
        <v>34</v>
      </c>
      <c r="N23" s="17" t="s">
        <v>536</v>
      </c>
      <c r="O23" s="16" t="s">
        <v>21</v>
      </c>
      <c r="P23" s="16" t="s">
        <v>17</v>
      </c>
      <c r="Q23" s="16"/>
      <c r="R23" s="16"/>
      <c r="S23" s="16"/>
      <c r="T23" s="16"/>
      <c r="U23" s="16"/>
      <c r="V23" s="16"/>
      <c r="W23" s="16"/>
      <c r="X23" s="16"/>
      <c r="Y23" s="16"/>
      <c r="Z23" s="21"/>
    </row>
    <row r="24" spans="1:26" x14ac:dyDescent="0.3">
      <c r="A24" s="10" t="str">
        <f t="shared" si="0"/>
        <v>1-23-tiempo-union-libre</v>
      </c>
      <c r="B24" s="8" t="s">
        <v>374</v>
      </c>
      <c r="C24" s="8" t="s">
        <v>262</v>
      </c>
      <c r="D24" s="8" t="s">
        <v>394</v>
      </c>
      <c r="G24" s="31" t="str">
        <f t="shared" si="1"/>
        <v>1-23-</v>
      </c>
      <c r="H24" s="31" t="str">
        <f t="shared" si="2"/>
        <v>tiempo-union-libre</v>
      </c>
      <c r="I24" s="11">
        <f>Formulario!I11</f>
        <v>0</v>
      </c>
      <c r="K24" s="15"/>
      <c r="L24" s="16"/>
      <c r="M24" s="16"/>
      <c r="N24" s="16"/>
      <c r="O24" s="16"/>
      <c r="P24" s="16"/>
      <c r="Q24" s="16"/>
      <c r="R24" s="16"/>
      <c r="S24" s="16"/>
      <c r="T24" s="16"/>
      <c r="U24" s="16"/>
      <c r="V24" s="16"/>
      <c r="W24" s="16"/>
      <c r="X24" s="16"/>
      <c r="Y24" s="16"/>
      <c r="Z24" s="21"/>
    </row>
    <row r="25" spans="1:26" x14ac:dyDescent="0.3">
      <c r="A25" s="10" t="str">
        <f t="shared" si="0"/>
        <v>1-24-numero-cargas</v>
      </c>
      <c r="B25" s="8" t="s">
        <v>374</v>
      </c>
      <c r="C25" s="8" t="s">
        <v>263</v>
      </c>
      <c r="D25" s="8" t="s">
        <v>395</v>
      </c>
      <c r="G25" s="31" t="str">
        <f t="shared" si="1"/>
        <v>1-24-</v>
      </c>
      <c r="H25" s="31" t="str">
        <f t="shared" si="2"/>
        <v>numero-cargas</v>
      </c>
      <c r="I25" s="11">
        <f>Formulario!B12</f>
        <v>0</v>
      </c>
      <c r="K25" s="15"/>
      <c r="L25" s="16"/>
      <c r="M25" s="16"/>
      <c r="N25" s="16"/>
      <c r="O25" s="16"/>
      <c r="P25" s="16"/>
      <c r="Q25" s="16"/>
      <c r="R25" s="16"/>
      <c r="S25" s="16"/>
      <c r="T25" s="16"/>
      <c r="U25" s="16"/>
      <c r="V25" s="16"/>
      <c r="W25" s="16"/>
      <c r="X25" s="16"/>
      <c r="Y25" s="16"/>
      <c r="Z25" s="21"/>
    </row>
    <row r="26" spans="1:26" x14ac:dyDescent="0.3">
      <c r="A26" s="10" t="str">
        <f t="shared" si="0"/>
        <v>1-25-separacion-bienes</v>
      </c>
      <c r="B26" s="8" t="s">
        <v>374</v>
      </c>
      <c r="C26" s="8" t="s">
        <v>264</v>
      </c>
      <c r="D26" s="8" t="s">
        <v>396</v>
      </c>
      <c r="G26" s="31" t="str">
        <f t="shared" si="1"/>
        <v>1-25-</v>
      </c>
      <c r="H26" s="31" t="str">
        <f t="shared" si="2"/>
        <v>separacion-bienes</v>
      </c>
      <c r="I26" s="11">
        <f>Formulario!E12</f>
        <v>0</v>
      </c>
      <c r="K26" s="15" t="s">
        <v>45</v>
      </c>
      <c r="L26" s="16" t="s">
        <v>36</v>
      </c>
      <c r="M26" s="16"/>
      <c r="N26" s="16"/>
      <c r="O26" s="16"/>
      <c r="P26" s="16"/>
      <c r="Q26" s="16"/>
      <c r="R26" s="16"/>
      <c r="S26" s="16"/>
      <c r="T26" s="16"/>
      <c r="U26" s="16"/>
      <c r="V26" s="16"/>
      <c r="W26" s="16"/>
      <c r="X26" s="16"/>
      <c r="Y26" s="16"/>
      <c r="Z26" s="21"/>
    </row>
    <row r="27" spans="1:26" x14ac:dyDescent="0.3">
      <c r="A27" s="10" t="str">
        <f t="shared" si="0"/>
        <v>1-26-profesion</v>
      </c>
      <c r="B27" s="8" t="s">
        <v>374</v>
      </c>
      <c r="C27" s="8" t="s">
        <v>265</v>
      </c>
      <c r="D27" s="8" t="s">
        <v>397</v>
      </c>
      <c r="G27" s="31" t="str">
        <f t="shared" si="1"/>
        <v>1-26-</v>
      </c>
      <c r="H27" s="31" t="str">
        <f t="shared" si="2"/>
        <v>profesion</v>
      </c>
      <c r="I27" s="11">
        <f>Formulario!G12</f>
        <v>0</v>
      </c>
      <c r="K27" s="15" t="s">
        <v>51</v>
      </c>
      <c r="L27" s="16" t="s">
        <v>42</v>
      </c>
      <c r="M27" s="16" t="s">
        <v>33</v>
      </c>
      <c r="N27" s="16" t="s">
        <v>27</v>
      </c>
      <c r="O27" s="16" t="s">
        <v>20</v>
      </c>
      <c r="P27" s="16" t="s">
        <v>16</v>
      </c>
      <c r="Q27" s="16" t="s">
        <v>14</v>
      </c>
      <c r="R27" s="16" t="s">
        <v>13</v>
      </c>
      <c r="S27" s="16" t="s">
        <v>12</v>
      </c>
      <c r="T27" s="16" t="s">
        <v>11</v>
      </c>
      <c r="U27" s="16"/>
      <c r="V27" s="16"/>
      <c r="W27" s="16"/>
      <c r="X27" s="16"/>
      <c r="Y27" s="16"/>
      <c r="Z27" s="21"/>
    </row>
    <row r="28" spans="1:26" x14ac:dyDescent="0.3">
      <c r="A28" s="10" t="str">
        <f t="shared" si="0"/>
        <v>1-27-pep</v>
      </c>
      <c r="B28" s="8" t="s">
        <v>374</v>
      </c>
      <c r="C28" s="8" t="s">
        <v>266</v>
      </c>
      <c r="D28" s="8" t="s">
        <v>398</v>
      </c>
      <c r="G28" s="31" t="str">
        <f t="shared" si="1"/>
        <v>1-27-</v>
      </c>
      <c r="H28" s="31" t="str">
        <f t="shared" si="2"/>
        <v>pep</v>
      </c>
      <c r="I28" s="11">
        <f>Formulario!E13</f>
        <v>0</v>
      </c>
      <c r="K28" s="15" t="s">
        <v>45</v>
      </c>
      <c r="L28" s="16" t="s">
        <v>36</v>
      </c>
      <c r="M28" s="16"/>
      <c r="N28" s="16"/>
      <c r="O28" s="16"/>
      <c r="P28" s="16"/>
      <c r="Q28" s="16"/>
      <c r="R28" s="16"/>
      <c r="S28" s="16"/>
      <c r="T28" s="16"/>
      <c r="U28" s="16"/>
      <c r="V28" s="16"/>
      <c r="W28" s="16"/>
      <c r="X28" s="16"/>
      <c r="Y28" s="16"/>
      <c r="Z28" s="21"/>
    </row>
    <row r="29" spans="1:26" x14ac:dyDescent="0.3">
      <c r="A29" s="10" t="str">
        <f t="shared" si="0"/>
        <v>1-28-entidad-pep</v>
      </c>
      <c r="B29" s="8" t="s">
        <v>374</v>
      </c>
      <c r="C29" s="8" t="s">
        <v>267</v>
      </c>
      <c r="D29" s="8" t="s">
        <v>399</v>
      </c>
      <c r="G29" s="31" t="str">
        <f t="shared" si="1"/>
        <v>1-28-</v>
      </c>
      <c r="H29" s="31" t="str">
        <f t="shared" si="2"/>
        <v>entidad-pep</v>
      </c>
      <c r="I29" s="11">
        <f>Formulario!H13</f>
        <v>0</v>
      </c>
      <c r="K29" s="15"/>
      <c r="L29" s="16"/>
      <c r="M29" s="16"/>
      <c r="N29" s="16"/>
      <c r="O29" s="16"/>
      <c r="P29" s="16"/>
      <c r="Q29" s="16"/>
      <c r="R29" s="16"/>
      <c r="S29" s="16"/>
      <c r="T29" s="16"/>
      <c r="U29" s="16"/>
      <c r="V29" s="16"/>
      <c r="W29" s="16"/>
      <c r="X29" s="16"/>
      <c r="Y29" s="16"/>
      <c r="Z29" s="21"/>
    </row>
    <row r="30" spans="1:26" x14ac:dyDescent="0.3">
      <c r="A30" s="10" t="str">
        <f t="shared" si="0"/>
        <v>11-01-direccion-en-exterior</v>
      </c>
      <c r="B30" s="8" t="s">
        <v>250</v>
      </c>
      <c r="C30" s="10" t="s">
        <v>240</v>
      </c>
      <c r="D30" s="8" t="s">
        <v>400</v>
      </c>
      <c r="G30" s="31" t="str">
        <f t="shared" si="1"/>
        <v>11-01-</v>
      </c>
      <c r="H30" s="31" t="str">
        <f t="shared" si="2"/>
        <v>direccion-en-exterior</v>
      </c>
      <c r="I30" s="11">
        <f>Formulario!F14</f>
        <v>0</v>
      </c>
      <c r="K30" s="15"/>
      <c r="L30" s="16"/>
      <c r="M30" s="16"/>
      <c r="N30" s="16"/>
      <c r="O30" s="16"/>
      <c r="P30" s="16"/>
      <c r="Q30" s="16"/>
      <c r="R30" s="16"/>
      <c r="S30" s="16"/>
      <c r="T30" s="16"/>
      <c r="U30" s="16"/>
      <c r="V30" s="16"/>
      <c r="W30" s="16"/>
      <c r="X30" s="16"/>
      <c r="Y30" s="16"/>
      <c r="Z30" s="21"/>
    </row>
    <row r="31" spans="1:26" x14ac:dyDescent="0.3">
      <c r="A31" s="10" t="str">
        <f t="shared" si="0"/>
        <v>11-02-pais</v>
      </c>
      <c r="B31" s="8" t="s">
        <v>250</v>
      </c>
      <c r="C31" s="10" t="s">
        <v>241</v>
      </c>
      <c r="D31" s="8" t="s">
        <v>401</v>
      </c>
      <c r="G31" s="31" t="str">
        <f t="shared" si="1"/>
        <v>11-02-</v>
      </c>
      <c r="H31" s="31" t="str">
        <f t="shared" si="2"/>
        <v>pais</v>
      </c>
      <c r="I31" s="11">
        <f>Formulario!B15</f>
        <v>0</v>
      </c>
      <c r="K31" s="15"/>
      <c r="L31" s="16"/>
      <c r="M31" s="16"/>
      <c r="N31" s="16"/>
      <c r="O31" s="16"/>
      <c r="P31" s="16"/>
      <c r="Q31" s="16"/>
      <c r="R31" s="16"/>
      <c r="S31" s="16"/>
      <c r="T31" s="16"/>
      <c r="U31" s="16"/>
      <c r="V31" s="16"/>
      <c r="W31" s="16"/>
      <c r="X31" s="16"/>
      <c r="Y31" s="16"/>
      <c r="Z31" s="21"/>
    </row>
    <row r="32" spans="1:26" x14ac:dyDescent="0.3">
      <c r="A32" s="10" t="str">
        <f t="shared" si="0"/>
        <v>11-03-estado</v>
      </c>
      <c r="B32" s="8" t="s">
        <v>250</v>
      </c>
      <c r="C32" s="8" t="s">
        <v>242</v>
      </c>
      <c r="D32" s="8" t="s">
        <v>402</v>
      </c>
      <c r="G32" s="31" t="str">
        <f t="shared" si="1"/>
        <v>11-03-</v>
      </c>
      <c r="H32" s="31" t="str">
        <f t="shared" si="2"/>
        <v>estado</v>
      </c>
      <c r="I32" s="11">
        <f>Formulario!F15</f>
        <v>0</v>
      </c>
      <c r="K32" s="15"/>
      <c r="L32" s="16"/>
      <c r="M32" s="16"/>
      <c r="N32" s="16"/>
      <c r="O32" s="16"/>
      <c r="P32" s="16"/>
      <c r="Q32" s="16"/>
      <c r="R32" s="16"/>
      <c r="S32" s="16"/>
      <c r="T32" s="16"/>
      <c r="U32" s="16"/>
      <c r="V32" s="16"/>
      <c r="W32" s="16"/>
      <c r="X32" s="16"/>
      <c r="Y32" s="16"/>
      <c r="Z32" s="21"/>
    </row>
    <row r="33" spans="1:26" x14ac:dyDescent="0.3">
      <c r="A33" s="10" t="str">
        <f t="shared" si="0"/>
        <v>11-04-telefono-usa</v>
      </c>
      <c r="B33" s="8" t="s">
        <v>250</v>
      </c>
      <c r="C33" s="11" t="s">
        <v>243</v>
      </c>
      <c r="D33" s="8" t="s">
        <v>403</v>
      </c>
      <c r="G33" s="31" t="str">
        <f t="shared" si="1"/>
        <v>11-04-</v>
      </c>
      <c r="H33" s="31" t="str">
        <f t="shared" si="2"/>
        <v>telefono-usa</v>
      </c>
      <c r="I33" s="11">
        <f>Formulario!I15</f>
        <v>0</v>
      </c>
      <c r="K33" s="15"/>
      <c r="L33" s="16"/>
      <c r="M33" s="16"/>
      <c r="N33" s="16"/>
      <c r="O33" s="16"/>
      <c r="P33" s="16"/>
      <c r="Q33" s="16"/>
      <c r="R33" s="16"/>
      <c r="S33" s="16"/>
      <c r="T33" s="16"/>
      <c r="U33" s="16"/>
      <c r="V33" s="16"/>
      <c r="W33" s="16"/>
      <c r="X33" s="16"/>
      <c r="Y33" s="16"/>
      <c r="Z33" s="21"/>
    </row>
    <row r="34" spans="1:26" x14ac:dyDescent="0.3">
      <c r="A34" s="10" t="str">
        <f t="shared" si="0"/>
        <v>11-05-obligacion-tributaria-exterior</v>
      </c>
      <c r="B34" s="8" t="s">
        <v>250</v>
      </c>
      <c r="C34" s="11" t="s">
        <v>244</v>
      </c>
      <c r="D34" s="8" t="s">
        <v>404</v>
      </c>
      <c r="G34" s="31" t="str">
        <f t="shared" si="1"/>
        <v>11-05-</v>
      </c>
      <c r="H34" s="31" t="str">
        <f t="shared" si="2"/>
        <v>obligacion-tributaria-exterior</v>
      </c>
      <c r="I34" s="11">
        <f>Formulario!C16</f>
        <v>0</v>
      </c>
      <c r="K34" s="15" t="s">
        <v>45</v>
      </c>
      <c r="L34" s="16" t="s">
        <v>36</v>
      </c>
      <c r="M34" s="16"/>
      <c r="N34" s="16"/>
      <c r="O34" s="16"/>
      <c r="P34" s="16"/>
      <c r="Q34" s="16"/>
      <c r="R34" s="16"/>
      <c r="S34" s="16"/>
      <c r="T34" s="16"/>
      <c r="U34" s="16"/>
      <c r="V34" s="16"/>
      <c r="W34" s="16"/>
      <c r="X34" s="16"/>
      <c r="Y34" s="16"/>
      <c r="Z34" s="21"/>
    </row>
    <row r="35" spans="1:26" x14ac:dyDescent="0.3">
      <c r="A35" s="10" t="str">
        <f t="shared" si="0"/>
        <v>11-06-pais-obligacion-tributaria</v>
      </c>
      <c r="B35" s="8" t="s">
        <v>250</v>
      </c>
      <c r="C35" s="11" t="s">
        <v>245</v>
      </c>
      <c r="D35" s="8" t="s">
        <v>405</v>
      </c>
      <c r="G35" s="31" t="str">
        <f t="shared" si="1"/>
        <v>11-06-</v>
      </c>
      <c r="H35" s="31" t="str">
        <f t="shared" si="2"/>
        <v>pais-obligacion-tributaria</v>
      </c>
      <c r="I35" s="11">
        <f>Formulario!G16</f>
        <v>0</v>
      </c>
      <c r="K35" s="15"/>
      <c r="L35" s="16"/>
      <c r="M35" s="16"/>
      <c r="N35" s="16"/>
      <c r="O35" s="16"/>
      <c r="P35" s="16"/>
      <c r="Q35" s="16"/>
      <c r="R35" s="16"/>
      <c r="S35" s="16"/>
      <c r="T35" s="16"/>
      <c r="U35" s="16"/>
      <c r="V35" s="16"/>
      <c r="W35" s="16"/>
      <c r="X35" s="16"/>
      <c r="Y35" s="16"/>
      <c r="Z35" s="21"/>
    </row>
    <row r="36" spans="1:26" x14ac:dyDescent="0.3">
      <c r="A36" s="10" t="str">
        <f t="shared" si="0"/>
        <v>2-01-calle-principal</v>
      </c>
      <c r="B36" s="8" t="s">
        <v>373</v>
      </c>
      <c r="C36" s="10" t="s">
        <v>240</v>
      </c>
      <c r="D36" s="8" t="s">
        <v>406</v>
      </c>
      <c r="E36" s="8"/>
      <c r="G36" s="31" t="str">
        <f t="shared" si="1"/>
        <v>2-01-</v>
      </c>
      <c r="H36" s="31" t="str">
        <f t="shared" si="2"/>
        <v>calle-principal</v>
      </c>
      <c r="I36" s="11">
        <f>Formulario!B18</f>
        <v>0</v>
      </c>
      <c r="K36" s="15"/>
      <c r="L36" s="16"/>
      <c r="M36" s="16"/>
      <c r="N36" s="16"/>
      <c r="O36" s="16"/>
      <c r="P36" s="16"/>
      <c r="Q36" s="16"/>
      <c r="R36" s="16"/>
      <c r="S36" s="16"/>
      <c r="T36" s="16"/>
      <c r="U36" s="16"/>
      <c r="V36" s="16"/>
      <c r="W36" s="16"/>
      <c r="X36" s="16"/>
      <c r="Y36" s="16"/>
      <c r="Z36" s="21"/>
    </row>
    <row r="37" spans="1:26" x14ac:dyDescent="0.3">
      <c r="A37" s="10" t="str">
        <f t="shared" si="0"/>
        <v>2-02-numero</v>
      </c>
      <c r="B37" s="8" t="s">
        <v>373</v>
      </c>
      <c r="C37" s="10" t="s">
        <v>241</v>
      </c>
      <c r="D37" s="8" t="s">
        <v>283</v>
      </c>
      <c r="E37" s="8"/>
      <c r="G37" s="31" t="str">
        <f t="shared" si="1"/>
        <v>2-02-</v>
      </c>
      <c r="H37" s="31" t="str">
        <f t="shared" si="2"/>
        <v>numero</v>
      </c>
      <c r="I37" s="11">
        <f>Formulario!E18</f>
        <v>0</v>
      </c>
      <c r="K37" s="15"/>
      <c r="L37" s="16"/>
      <c r="M37" s="16"/>
      <c r="N37" s="16"/>
      <c r="O37" s="16"/>
      <c r="P37" s="16"/>
      <c r="Q37" s="16"/>
      <c r="R37" s="16"/>
      <c r="S37" s="16"/>
      <c r="T37" s="16"/>
      <c r="U37" s="16"/>
      <c r="V37" s="16"/>
      <c r="W37" s="16"/>
      <c r="X37" s="16"/>
      <c r="Y37" s="16"/>
      <c r="Z37" s="21"/>
    </row>
    <row r="38" spans="1:26" x14ac:dyDescent="0.3">
      <c r="A38" s="10" t="str">
        <f t="shared" si="0"/>
        <v>2-03-calle-secundaria</v>
      </c>
      <c r="B38" s="8" t="s">
        <v>373</v>
      </c>
      <c r="C38" s="8" t="s">
        <v>242</v>
      </c>
      <c r="D38" s="8" t="s">
        <v>284</v>
      </c>
      <c r="E38" s="8"/>
      <c r="G38" s="31" t="str">
        <f t="shared" si="1"/>
        <v>2-03-</v>
      </c>
      <c r="H38" s="31" t="str">
        <f t="shared" si="2"/>
        <v>calle-secundaria</v>
      </c>
      <c r="I38" s="11">
        <f>Formulario!H18</f>
        <v>0</v>
      </c>
      <c r="K38" s="15"/>
      <c r="L38" s="16"/>
      <c r="M38" s="16"/>
      <c r="N38" s="16"/>
      <c r="O38" s="16"/>
      <c r="P38" s="16"/>
      <c r="Q38" s="16"/>
      <c r="R38" s="16"/>
      <c r="S38" s="16"/>
      <c r="T38" s="16"/>
      <c r="U38" s="16"/>
      <c r="V38" s="16"/>
      <c r="W38" s="16"/>
      <c r="X38" s="16"/>
      <c r="Y38" s="16"/>
      <c r="Z38" s="21"/>
    </row>
    <row r="39" spans="1:26" x14ac:dyDescent="0.3">
      <c r="A39" s="10" t="str">
        <f t="shared" si="0"/>
        <v>2-04-nombre-edificio</v>
      </c>
      <c r="B39" s="8" t="s">
        <v>373</v>
      </c>
      <c r="C39" s="11" t="s">
        <v>243</v>
      </c>
      <c r="D39" s="8" t="s">
        <v>407</v>
      </c>
      <c r="E39" s="8"/>
      <c r="G39" s="31" t="str">
        <f t="shared" si="1"/>
        <v>2-04-</v>
      </c>
      <c r="H39" s="31" t="str">
        <f t="shared" si="2"/>
        <v>nombre-edificio</v>
      </c>
      <c r="I39" s="11">
        <f>Formulario!C19</f>
        <v>0</v>
      </c>
      <c r="K39" s="15"/>
      <c r="L39" s="16"/>
      <c r="M39" s="16"/>
      <c r="N39" s="16"/>
      <c r="O39" s="16"/>
      <c r="P39" s="16"/>
      <c r="Q39" s="16"/>
      <c r="R39" s="16"/>
      <c r="S39" s="16"/>
      <c r="T39" s="16"/>
      <c r="U39" s="16"/>
      <c r="V39" s="16"/>
      <c r="W39" s="16"/>
      <c r="X39" s="16"/>
      <c r="Y39" s="16"/>
      <c r="Z39" s="21"/>
    </row>
    <row r="40" spans="1:26" x14ac:dyDescent="0.3">
      <c r="A40" s="10" t="str">
        <f t="shared" si="0"/>
        <v>2-05-numero-casa</v>
      </c>
      <c r="B40" s="8" t="s">
        <v>373</v>
      </c>
      <c r="C40" s="11" t="s">
        <v>244</v>
      </c>
      <c r="D40" s="8" t="s">
        <v>408</v>
      </c>
      <c r="E40" s="8"/>
      <c r="G40" s="31" t="str">
        <f t="shared" si="1"/>
        <v>2-05-</v>
      </c>
      <c r="H40" s="31" t="str">
        <f t="shared" si="2"/>
        <v>numero-casa</v>
      </c>
      <c r="I40" s="11">
        <f>Formulario!I19</f>
        <v>0</v>
      </c>
      <c r="K40" s="15"/>
      <c r="L40" s="16"/>
      <c r="M40" s="16"/>
      <c r="N40" s="16"/>
      <c r="O40" s="16"/>
      <c r="P40" s="16"/>
      <c r="Q40" s="16"/>
      <c r="R40" s="16"/>
      <c r="S40" s="16"/>
      <c r="T40" s="16"/>
      <c r="U40" s="16"/>
      <c r="V40" s="16"/>
      <c r="W40" s="16"/>
      <c r="X40" s="16"/>
      <c r="Y40" s="16"/>
      <c r="Z40" s="21"/>
    </row>
    <row r="41" spans="1:26" x14ac:dyDescent="0.3">
      <c r="A41" s="10" t="str">
        <f t="shared" si="0"/>
        <v>2-06-piso</v>
      </c>
      <c r="B41" s="8" t="s">
        <v>373</v>
      </c>
      <c r="C41" s="8" t="s">
        <v>245</v>
      </c>
      <c r="D41" s="8" t="s">
        <v>409</v>
      </c>
      <c r="E41" s="8"/>
      <c r="G41" s="31" t="str">
        <f t="shared" si="1"/>
        <v>2-06-</v>
      </c>
      <c r="H41" s="31" t="str">
        <f t="shared" si="2"/>
        <v>piso</v>
      </c>
      <c r="I41" s="11">
        <f>Formulario!B20</f>
        <v>0</v>
      </c>
      <c r="K41" s="15"/>
      <c r="L41" s="16"/>
      <c r="M41" s="16"/>
      <c r="N41" s="16"/>
      <c r="O41" s="16"/>
      <c r="P41" s="16"/>
      <c r="Q41" s="16"/>
      <c r="R41" s="16"/>
      <c r="S41" s="16"/>
      <c r="T41" s="16"/>
      <c r="U41" s="16"/>
      <c r="V41" s="16"/>
      <c r="W41" s="16"/>
      <c r="X41" s="16"/>
      <c r="Y41" s="16"/>
      <c r="Z41" s="21"/>
    </row>
    <row r="42" spans="1:26" x14ac:dyDescent="0.3">
      <c r="A42" s="10" t="str">
        <f t="shared" si="0"/>
        <v>2-07-provincia</v>
      </c>
      <c r="B42" s="8" t="s">
        <v>373</v>
      </c>
      <c r="C42" s="8" t="s">
        <v>246</v>
      </c>
      <c r="D42" s="8" t="s">
        <v>410</v>
      </c>
      <c r="G42" s="31" t="str">
        <f t="shared" si="1"/>
        <v>2-07-</v>
      </c>
      <c r="H42" s="31" t="str">
        <f t="shared" si="2"/>
        <v>provincia</v>
      </c>
      <c r="I42" s="11">
        <f>Formulario!D20</f>
        <v>0</v>
      </c>
      <c r="K42" s="15"/>
      <c r="L42" s="16"/>
      <c r="M42" s="16"/>
      <c r="N42" s="16"/>
      <c r="O42" s="16"/>
      <c r="P42" s="16"/>
      <c r="Q42" s="16"/>
      <c r="R42" s="16"/>
      <c r="S42" s="16"/>
      <c r="T42" s="16"/>
      <c r="U42" s="16"/>
      <c r="V42" s="16"/>
      <c r="W42" s="16"/>
      <c r="X42" s="16"/>
      <c r="Y42" s="16"/>
      <c r="Z42" s="21"/>
    </row>
    <row r="43" spans="1:26" x14ac:dyDescent="0.3">
      <c r="A43" s="10" t="str">
        <f t="shared" si="0"/>
        <v>2-08-ciudad</v>
      </c>
      <c r="B43" s="8" t="s">
        <v>373</v>
      </c>
      <c r="C43" s="8" t="s">
        <v>247</v>
      </c>
      <c r="D43" s="8" t="s">
        <v>411</v>
      </c>
      <c r="G43" s="31" t="str">
        <f t="shared" si="1"/>
        <v>2-08-</v>
      </c>
      <c r="H43" s="31" t="str">
        <f t="shared" si="2"/>
        <v>ciudad</v>
      </c>
      <c r="I43" s="11">
        <f>Formulario!G20</f>
        <v>0</v>
      </c>
      <c r="K43" s="15"/>
      <c r="L43" s="16"/>
      <c r="M43" s="16"/>
      <c r="N43" s="16"/>
      <c r="O43" s="16"/>
      <c r="P43" s="16"/>
      <c r="Q43" s="16"/>
      <c r="R43" s="16"/>
      <c r="S43" s="16"/>
      <c r="T43" s="16"/>
      <c r="U43" s="16"/>
      <c r="V43" s="16"/>
      <c r="W43" s="16"/>
      <c r="X43" s="16"/>
      <c r="Y43" s="16"/>
      <c r="Z43" s="21"/>
    </row>
    <row r="44" spans="1:26" x14ac:dyDescent="0.3">
      <c r="A44" s="10" t="str">
        <f t="shared" si="0"/>
        <v>2-09-canton</v>
      </c>
      <c r="B44" s="8" t="s">
        <v>373</v>
      </c>
      <c r="C44" s="8" t="s">
        <v>248</v>
      </c>
      <c r="D44" s="8" t="s">
        <v>412</v>
      </c>
      <c r="G44" s="31" t="str">
        <f t="shared" si="1"/>
        <v>2-09-</v>
      </c>
      <c r="H44" s="31" t="str">
        <f t="shared" si="2"/>
        <v>canton</v>
      </c>
      <c r="I44" s="11">
        <f>Formulario!I20</f>
        <v>0</v>
      </c>
      <c r="K44" s="15"/>
      <c r="L44" s="16"/>
      <c r="M44" s="16"/>
      <c r="N44" s="16"/>
      <c r="O44" s="16"/>
      <c r="P44" s="16"/>
      <c r="Q44" s="16"/>
      <c r="R44" s="16"/>
      <c r="S44" s="16"/>
      <c r="T44" s="16"/>
      <c r="U44" s="16"/>
      <c r="V44" s="16"/>
      <c r="W44" s="16"/>
      <c r="X44" s="16"/>
      <c r="Y44" s="16"/>
      <c r="Z44" s="21"/>
    </row>
    <row r="45" spans="1:26" x14ac:dyDescent="0.3">
      <c r="A45" s="10" t="str">
        <f t="shared" si="0"/>
        <v>2-10-parroquia</v>
      </c>
      <c r="B45" s="8" t="s">
        <v>373</v>
      </c>
      <c r="C45" s="8" t="s">
        <v>249</v>
      </c>
      <c r="D45" s="8" t="s">
        <v>413</v>
      </c>
      <c r="G45" s="31" t="str">
        <f t="shared" si="1"/>
        <v>2-10-</v>
      </c>
      <c r="H45" s="31" t="str">
        <f t="shared" si="2"/>
        <v>parroquia</v>
      </c>
      <c r="I45" s="11">
        <f>Formulario!B21</f>
        <v>0</v>
      </c>
      <c r="K45" s="15"/>
      <c r="L45" s="16"/>
      <c r="M45" s="16"/>
      <c r="N45" s="16"/>
      <c r="O45" s="16"/>
      <c r="P45" s="16"/>
      <c r="Q45" s="16"/>
      <c r="R45" s="16"/>
      <c r="S45" s="16"/>
      <c r="T45" s="16"/>
      <c r="U45" s="16"/>
      <c r="V45" s="16"/>
      <c r="W45" s="16"/>
      <c r="X45" s="16"/>
      <c r="Y45" s="16"/>
      <c r="Z45" s="21"/>
    </row>
    <row r="46" spans="1:26" x14ac:dyDescent="0.3">
      <c r="A46" s="10" t="str">
        <f t="shared" si="0"/>
        <v>2-11-sector</v>
      </c>
      <c r="B46" s="8" t="s">
        <v>373</v>
      </c>
      <c r="C46" s="8" t="s">
        <v>250</v>
      </c>
      <c r="D46" s="8" t="s">
        <v>364</v>
      </c>
      <c r="G46" s="31" t="str">
        <f t="shared" si="1"/>
        <v>2-11-</v>
      </c>
      <c r="H46" s="31" t="str">
        <f t="shared" si="2"/>
        <v>sector</v>
      </c>
      <c r="I46" s="11">
        <f>Formulario!D21</f>
        <v>0</v>
      </c>
      <c r="K46" s="15"/>
      <c r="L46" s="16"/>
      <c r="M46" s="16"/>
      <c r="N46" s="16"/>
      <c r="O46" s="16"/>
      <c r="P46" s="16"/>
      <c r="Q46" s="16"/>
      <c r="R46" s="16"/>
      <c r="S46" s="16"/>
      <c r="T46" s="16"/>
      <c r="U46" s="16"/>
      <c r="V46" s="16"/>
      <c r="W46" s="16"/>
      <c r="X46" s="16"/>
      <c r="Y46" s="16"/>
      <c r="Z46" s="21"/>
    </row>
    <row r="47" spans="1:26" x14ac:dyDescent="0.3">
      <c r="A47" s="10" t="str">
        <f t="shared" si="0"/>
        <v>2-12-ubicación</v>
      </c>
      <c r="B47" s="8" t="s">
        <v>373</v>
      </c>
      <c r="C47" s="8" t="s">
        <v>251</v>
      </c>
      <c r="D47" s="8" t="s">
        <v>414</v>
      </c>
      <c r="G47" s="31" t="str">
        <f t="shared" si="1"/>
        <v>2-12-</v>
      </c>
      <c r="H47" s="31" t="str">
        <f t="shared" si="2"/>
        <v>ubicación</v>
      </c>
      <c r="I47" s="11">
        <f>Formulario!G21</f>
        <v>0</v>
      </c>
      <c r="K47" s="15" t="s">
        <v>529</v>
      </c>
      <c r="L47" s="16" t="s">
        <v>531</v>
      </c>
      <c r="M47" s="16" t="s">
        <v>530</v>
      </c>
      <c r="N47" s="16" t="s">
        <v>532</v>
      </c>
      <c r="O47" s="16" t="s">
        <v>533</v>
      </c>
      <c r="P47" s="16" t="s">
        <v>534</v>
      </c>
      <c r="Q47" s="16"/>
      <c r="R47" s="16"/>
      <c r="S47" s="16"/>
      <c r="T47" s="16"/>
      <c r="U47" s="16"/>
      <c r="V47" s="16"/>
      <c r="W47" s="16"/>
      <c r="X47" s="16"/>
      <c r="Y47" s="16"/>
      <c r="Z47" s="21"/>
    </row>
    <row r="48" spans="1:26" x14ac:dyDescent="0.3">
      <c r="A48" s="10" t="str">
        <f t="shared" si="0"/>
        <v>2-13-codigo-postal</v>
      </c>
      <c r="B48" s="8" t="s">
        <v>373</v>
      </c>
      <c r="C48" s="8" t="s">
        <v>252</v>
      </c>
      <c r="D48" s="8" t="s">
        <v>415</v>
      </c>
      <c r="G48" s="31" t="str">
        <f t="shared" si="1"/>
        <v>2-13-</v>
      </c>
      <c r="H48" s="31" t="str">
        <f t="shared" si="2"/>
        <v>codigo-postal</v>
      </c>
      <c r="I48" s="11">
        <f>Formulario!I21</f>
        <v>0</v>
      </c>
      <c r="K48" s="15"/>
      <c r="L48" s="16"/>
      <c r="M48" s="16"/>
      <c r="N48" s="16"/>
      <c r="O48" s="16"/>
      <c r="P48" s="16"/>
      <c r="Q48" s="16"/>
      <c r="R48" s="16"/>
      <c r="S48" s="16"/>
      <c r="T48" s="16"/>
      <c r="U48" s="16"/>
      <c r="V48" s="16"/>
      <c r="W48" s="16"/>
      <c r="X48" s="16"/>
      <c r="Y48" s="16"/>
      <c r="Z48" s="21"/>
    </row>
    <row r="49" spans="1:26" x14ac:dyDescent="0.3">
      <c r="A49" s="10" t="str">
        <f t="shared" si="0"/>
        <v>2-14-referencia</v>
      </c>
      <c r="B49" s="8" t="s">
        <v>373</v>
      </c>
      <c r="C49" s="8" t="s">
        <v>253</v>
      </c>
      <c r="D49" s="8" t="s">
        <v>416</v>
      </c>
      <c r="G49" s="31" t="str">
        <f t="shared" si="1"/>
        <v>2-14-</v>
      </c>
      <c r="H49" s="31" t="str">
        <f t="shared" si="2"/>
        <v>referencia</v>
      </c>
      <c r="I49" s="11">
        <f>Formulario!B22</f>
        <v>0</v>
      </c>
      <c r="K49" s="15"/>
      <c r="L49" s="16"/>
      <c r="M49" s="16"/>
      <c r="N49" s="16"/>
      <c r="O49" s="16"/>
      <c r="P49" s="16"/>
      <c r="Q49" s="16"/>
      <c r="R49" s="16"/>
      <c r="S49" s="16"/>
      <c r="T49" s="16"/>
      <c r="U49" s="16"/>
      <c r="V49" s="16"/>
      <c r="W49" s="16"/>
      <c r="X49" s="16"/>
      <c r="Y49" s="16"/>
      <c r="Z49" s="21"/>
    </row>
    <row r="50" spans="1:26" x14ac:dyDescent="0.3">
      <c r="A50" s="10" t="str">
        <f t="shared" si="0"/>
        <v>2-15-años-residencia</v>
      </c>
      <c r="B50" s="8" t="s">
        <v>373</v>
      </c>
      <c r="C50" s="8" t="s">
        <v>254</v>
      </c>
      <c r="D50" s="8" t="s">
        <v>417</v>
      </c>
      <c r="G50" s="31" t="str">
        <f t="shared" si="1"/>
        <v>2-15-</v>
      </c>
      <c r="H50" s="31" t="str">
        <f t="shared" si="2"/>
        <v>años-residencia</v>
      </c>
      <c r="I50" s="11">
        <f>Formulario!G22</f>
        <v>0</v>
      </c>
      <c r="K50" s="15"/>
      <c r="L50" s="16"/>
      <c r="M50" s="16"/>
      <c r="N50" s="16"/>
      <c r="O50" s="16"/>
      <c r="P50" s="16"/>
      <c r="Q50" s="16"/>
      <c r="R50" s="16"/>
      <c r="S50" s="16"/>
      <c r="T50" s="16"/>
      <c r="U50" s="16"/>
      <c r="V50" s="16"/>
      <c r="W50" s="16"/>
      <c r="X50" s="16"/>
      <c r="Y50" s="16"/>
      <c r="Z50" s="21"/>
    </row>
    <row r="51" spans="1:26" x14ac:dyDescent="0.3">
      <c r="A51" s="10" t="str">
        <f t="shared" si="0"/>
        <v>2-16-meses-residencia</v>
      </c>
      <c r="B51" s="8" t="s">
        <v>373</v>
      </c>
      <c r="C51" s="8" t="s">
        <v>255</v>
      </c>
      <c r="D51" s="8" t="s">
        <v>418</v>
      </c>
      <c r="G51" s="31" t="str">
        <f t="shared" si="1"/>
        <v>2-16-</v>
      </c>
      <c r="H51" s="31" t="str">
        <f t="shared" si="2"/>
        <v>meses-residencia</v>
      </c>
      <c r="I51" s="11">
        <f>Formulario!I22</f>
        <v>0</v>
      </c>
      <c r="K51" s="15"/>
      <c r="L51" s="16"/>
      <c r="M51" s="16"/>
      <c r="N51" s="16"/>
      <c r="O51" s="16"/>
      <c r="P51" s="16"/>
      <c r="Q51" s="16"/>
      <c r="R51" s="16"/>
      <c r="S51" s="16"/>
      <c r="T51" s="16"/>
      <c r="U51" s="16"/>
      <c r="V51" s="16"/>
      <c r="W51" s="16"/>
      <c r="X51" s="16"/>
      <c r="Y51" s="16"/>
      <c r="Z51" s="21"/>
    </row>
    <row r="52" spans="1:26" x14ac:dyDescent="0.3">
      <c r="A52" s="10" t="str">
        <f t="shared" si="0"/>
        <v>2-17-telefono-residencia</v>
      </c>
      <c r="B52" s="8" t="s">
        <v>373</v>
      </c>
      <c r="C52" s="8" t="s">
        <v>256</v>
      </c>
      <c r="D52" s="8" t="s">
        <v>419</v>
      </c>
      <c r="G52" s="31" t="str">
        <f t="shared" si="1"/>
        <v>2-17-</v>
      </c>
      <c r="H52" s="31" t="str">
        <f t="shared" si="2"/>
        <v>telefono-residencia</v>
      </c>
      <c r="I52" s="11">
        <f>Formulario!B23</f>
        <v>0</v>
      </c>
      <c r="K52" s="15"/>
      <c r="L52" s="16"/>
      <c r="M52" s="16"/>
      <c r="N52" s="16"/>
      <c r="O52" s="16"/>
      <c r="P52" s="16"/>
      <c r="Q52" s="16"/>
      <c r="R52" s="16"/>
      <c r="S52" s="16"/>
      <c r="T52" s="16"/>
      <c r="U52" s="16"/>
      <c r="V52" s="16"/>
      <c r="W52" s="16"/>
      <c r="X52" s="16"/>
      <c r="Y52" s="16"/>
      <c r="Z52" s="21"/>
    </row>
    <row r="53" spans="1:26" x14ac:dyDescent="0.3">
      <c r="A53" s="10" t="str">
        <f t="shared" si="0"/>
        <v>2-18-situacion-vivienda</v>
      </c>
      <c r="B53" s="8" t="s">
        <v>373</v>
      </c>
      <c r="C53" s="8" t="s">
        <v>257</v>
      </c>
      <c r="D53" s="8" t="s">
        <v>420</v>
      </c>
      <c r="G53" s="31" t="str">
        <f t="shared" si="1"/>
        <v>2-18-</v>
      </c>
      <c r="H53" s="31" t="str">
        <f t="shared" si="2"/>
        <v>situacion-vivienda</v>
      </c>
      <c r="I53" s="11">
        <f>Formulario!D23</f>
        <v>0</v>
      </c>
      <c r="K53" s="18" t="s">
        <v>535</v>
      </c>
      <c r="L53" s="16" t="s">
        <v>32</v>
      </c>
      <c r="M53" s="16" t="s">
        <v>19</v>
      </c>
      <c r="N53" s="16" t="s">
        <v>26</v>
      </c>
      <c r="O53" s="16"/>
      <c r="P53" s="16"/>
      <c r="Q53" s="16"/>
      <c r="R53" s="16"/>
      <c r="S53" s="16"/>
      <c r="T53" s="16"/>
      <c r="U53" s="16"/>
      <c r="V53" s="16"/>
      <c r="W53" s="16"/>
      <c r="X53" s="16"/>
      <c r="Y53" s="16"/>
      <c r="Z53" s="21"/>
    </row>
    <row r="54" spans="1:26" x14ac:dyDescent="0.3">
      <c r="A54" s="10" t="str">
        <f t="shared" si="0"/>
        <v>2-19-hipotecada</v>
      </c>
      <c r="B54" s="8" t="s">
        <v>373</v>
      </c>
      <c r="C54" s="8" t="s">
        <v>258</v>
      </c>
      <c r="D54" s="8" t="s">
        <v>421</v>
      </c>
      <c r="G54" s="31" t="str">
        <f t="shared" si="1"/>
        <v>2-19-</v>
      </c>
      <c r="H54" s="31" t="str">
        <f t="shared" si="2"/>
        <v>hipotecada</v>
      </c>
      <c r="I54" s="11">
        <f>Formulario!G23</f>
        <v>0</v>
      </c>
      <c r="K54" s="15" t="s">
        <v>45</v>
      </c>
      <c r="L54" s="16" t="s">
        <v>36</v>
      </c>
      <c r="M54" s="16"/>
      <c r="N54" s="16"/>
      <c r="O54" s="16"/>
      <c r="P54" s="16"/>
      <c r="Q54" s="16"/>
      <c r="R54" s="16"/>
      <c r="S54" s="16"/>
      <c r="T54" s="16"/>
      <c r="U54" s="16"/>
      <c r="V54" s="16"/>
      <c r="W54" s="16"/>
      <c r="X54" s="16"/>
      <c r="Y54" s="16"/>
      <c r="Z54" s="21"/>
    </row>
    <row r="55" spans="1:26" x14ac:dyDescent="0.3">
      <c r="A55" s="10" t="str">
        <f t="shared" si="0"/>
        <v>2-20-dividendo-arriendo</v>
      </c>
      <c r="B55" t="s">
        <v>373</v>
      </c>
      <c r="C55" s="8" t="s">
        <v>259</v>
      </c>
      <c r="D55" s="8" t="s">
        <v>488</v>
      </c>
      <c r="G55" s="31" t="str">
        <f t="shared" si="1"/>
        <v>2-20-</v>
      </c>
      <c r="H55" s="31" t="str">
        <f t="shared" si="2"/>
        <v>dividendo-arriendo</v>
      </c>
      <c r="I55" s="11">
        <f>Formulario!I23</f>
        <v>0</v>
      </c>
      <c r="K55" s="15"/>
      <c r="L55" s="16"/>
      <c r="M55" s="16"/>
      <c r="N55" s="16"/>
      <c r="O55" s="16"/>
      <c r="P55" s="16"/>
      <c r="Q55" s="16"/>
      <c r="R55" s="16"/>
      <c r="S55" s="16"/>
      <c r="T55" s="16"/>
      <c r="U55" s="16"/>
      <c r="V55" s="16"/>
      <c r="W55" s="16"/>
      <c r="X55" s="16"/>
      <c r="Y55" s="16"/>
      <c r="Z55" s="21"/>
    </row>
    <row r="56" spans="1:26" x14ac:dyDescent="0.3">
      <c r="A56" s="10" t="str">
        <f t="shared" si="0"/>
        <v>3-01-conyuge-nombre-1</v>
      </c>
      <c r="B56" s="8" t="s">
        <v>372</v>
      </c>
      <c r="C56" s="10" t="s">
        <v>240</v>
      </c>
      <c r="D56" t="s">
        <v>354</v>
      </c>
      <c r="E56" s="8" t="s">
        <v>375</v>
      </c>
      <c r="G56" s="31" t="str">
        <f t="shared" si="1"/>
        <v>3-01-</v>
      </c>
      <c r="H56" s="31" t="str">
        <f t="shared" si="2"/>
        <v>conyuge-nombre-1</v>
      </c>
      <c r="I56" s="11">
        <f>Formulario!B25</f>
        <v>0</v>
      </c>
      <c r="K56" s="15"/>
      <c r="L56" s="16"/>
      <c r="M56" s="16"/>
      <c r="N56" s="16"/>
      <c r="O56" s="16"/>
      <c r="P56" s="16"/>
      <c r="Q56" s="16"/>
      <c r="R56" s="16"/>
      <c r="S56" s="16"/>
      <c r="T56" s="16"/>
      <c r="U56" s="16"/>
      <c r="V56" s="16"/>
      <c r="W56" s="16"/>
      <c r="X56" s="16"/>
      <c r="Y56" s="16"/>
      <c r="Z56" s="21"/>
    </row>
    <row r="57" spans="1:26" x14ac:dyDescent="0.3">
      <c r="A57" s="10" t="str">
        <f t="shared" si="0"/>
        <v>3-02-conyuge-nombre-2</v>
      </c>
      <c r="B57" s="8" t="s">
        <v>372</v>
      </c>
      <c r="C57" s="10" t="s">
        <v>241</v>
      </c>
      <c r="D57" s="8" t="s">
        <v>354</v>
      </c>
      <c r="E57" s="8" t="s">
        <v>376</v>
      </c>
      <c r="G57" s="31" t="str">
        <f t="shared" si="1"/>
        <v>3-02-</v>
      </c>
      <c r="H57" s="31" t="str">
        <f t="shared" si="2"/>
        <v>conyuge-nombre-2</v>
      </c>
      <c r="I57" s="11">
        <f>Formulario!D25</f>
        <v>0</v>
      </c>
      <c r="K57" s="15"/>
      <c r="L57" s="16"/>
      <c r="M57" s="16"/>
      <c r="N57" s="16"/>
      <c r="O57" s="16"/>
      <c r="P57" s="16"/>
      <c r="Q57" s="16"/>
      <c r="R57" s="16"/>
      <c r="S57" s="16"/>
      <c r="T57" s="16"/>
      <c r="U57" s="16"/>
      <c r="V57" s="16"/>
      <c r="W57" s="16"/>
      <c r="X57" s="16"/>
      <c r="Y57" s="16"/>
      <c r="Z57" s="21"/>
    </row>
    <row r="58" spans="1:26" x14ac:dyDescent="0.3">
      <c r="A58" s="10" t="str">
        <f t="shared" si="0"/>
        <v>3-03-conyuge-apellido-1</v>
      </c>
      <c r="B58" s="8" t="s">
        <v>372</v>
      </c>
      <c r="C58" s="8" t="s">
        <v>242</v>
      </c>
      <c r="D58" s="8" t="s">
        <v>354</v>
      </c>
      <c r="E58" s="8" t="s">
        <v>377</v>
      </c>
      <c r="G58" s="31" t="str">
        <f t="shared" si="1"/>
        <v>3-03-</v>
      </c>
      <c r="H58" s="31" t="str">
        <f t="shared" si="2"/>
        <v>conyuge-apellido-1</v>
      </c>
      <c r="I58" s="11">
        <f>Formulario!G25</f>
        <v>0</v>
      </c>
      <c r="K58" s="15"/>
      <c r="L58" s="16"/>
      <c r="M58" s="16"/>
      <c r="N58" s="16"/>
      <c r="O58" s="16"/>
      <c r="P58" s="16"/>
      <c r="Q58" s="16"/>
      <c r="R58" s="16"/>
      <c r="S58" s="16"/>
      <c r="T58" s="16"/>
      <c r="U58" s="16"/>
      <c r="V58" s="16"/>
      <c r="W58" s="16"/>
      <c r="X58" s="16"/>
      <c r="Y58" s="16"/>
      <c r="Z58" s="21"/>
    </row>
    <row r="59" spans="1:26" x14ac:dyDescent="0.3">
      <c r="A59" s="10" t="str">
        <f t="shared" si="0"/>
        <v>3-04-conyuge-apellido-2</v>
      </c>
      <c r="B59" s="8" t="s">
        <v>372</v>
      </c>
      <c r="C59" s="11" t="s">
        <v>243</v>
      </c>
      <c r="D59" s="8" t="s">
        <v>354</v>
      </c>
      <c r="E59" s="8" t="s">
        <v>378</v>
      </c>
      <c r="G59" s="31" t="str">
        <f t="shared" si="1"/>
        <v>3-04-</v>
      </c>
      <c r="H59" s="31" t="str">
        <f t="shared" si="2"/>
        <v>conyuge-apellido-2</v>
      </c>
      <c r="I59" s="11">
        <f>Formulario!I25</f>
        <v>0</v>
      </c>
      <c r="K59" s="15"/>
      <c r="L59" s="16"/>
      <c r="M59" s="16"/>
      <c r="N59" s="16"/>
      <c r="O59" s="16"/>
      <c r="P59" s="16"/>
      <c r="Q59" s="16"/>
      <c r="R59" s="16"/>
      <c r="S59" s="16"/>
      <c r="T59" s="16"/>
      <c r="U59" s="16"/>
      <c r="V59" s="16"/>
      <c r="W59" s="16"/>
      <c r="X59" s="16"/>
      <c r="Y59" s="16"/>
      <c r="Z59" s="21"/>
    </row>
    <row r="60" spans="1:26" x14ac:dyDescent="0.3">
      <c r="A60" s="10" t="str">
        <f t="shared" si="0"/>
        <v>3-05-conyuge-email</v>
      </c>
      <c r="B60" s="8" t="s">
        <v>372</v>
      </c>
      <c r="C60" s="11" t="s">
        <v>244</v>
      </c>
      <c r="D60" s="8" t="s">
        <v>354</v>
      </c>
      <c r="E60" s="8" t="s">
        <v>322</v>
      </c>
      <c r="G60" s="31" t="str">
        <f t="shared" si="1"/>
        <v>3-05-</v>
      </c>
      <c r="H60" s="31" t="str">
        <f t="shared" si="2"/>
        <v>conyuge-email</v>
      </c>
      <c r="I60" s="11">
        <f>Formulario!B27</f>
        <v>0</v>
      </c>
      <c r="K60" s="15"/>
      <c r="L60" s="16"/>
      <c r="M60" s="16"/>
      <c r="N60" s="16"/>
      <c r="O60" s="16"/>
      <c r="P60" s="16"/>
      <c r="Q60" s="16"/>
      <c r="R60" s="16"/>
      <c r="S60" s="16"/>
      <c r="T60" s="16"/>
      <c r="U60" s="16"/>
      <c r="V60" s="16"/>
      <c r="W60" s="16"/>
      <c r="X60" s="16"/>
      <c r="Y60" s="16"/>
      <c r="Z60" s="21"/>
    </row>
    <row r="61" spans="1:26" x14ac:dyDescent="0.3">
      <c r="A61" s="10" t="str">
        <f t="shared" si="0"/>
        <v>3-06-conyuge-celular</v>
      </c>
      <c r="B61" s="8" t="s">
        <v>372</v>
      </c>
      <c r="C61" s="8" t="s">
        <v>245</v>
      </c>
      <c r="D61" s="8" t="s">
        <v>354</v>
      </c>
      <c r="E61" s="8" t="s">
        <v>286</v>
      </c>
      <c r="G61" s="31" t="str">
        <f t="shared" si="1"/>
        <v>3-06-</v>
      </c>
      <c r="H61" s="31" t="str">
        <f t="shared" si="2"/>
        <v>conyuge-celular</v>
      </c>
      <c r="I61" s="11">
        <f>Formulario!G27</f>
        <v>0</v>
      </c>
      <c r="K61" s="15"/>
      <c r="L61" s="16"/>
      <c r="M61" s="16"/>
      <c r="N61" s="16"/>
      <c r="O61" s="16"/>
      <c r="P61" s="16"/>
      <c r="Q61" s="16"/>
      <c r="R61" s="16"/>
      <c r="S61" s="16"/>
      <c r="T61" s="16"/>
      <c r="U61" s="16"/>
      <c r="V61" s="16"/>
      <c r="W61" s="16"/>
      <c r="X61" s="16"/>
      <c r="Y61" s="16"/>
      <c r="Z61" s="21"/>
    </row>
    <row r="62" spans="1:26" x14ac:dyDescent="0.3">
      <c r="A62" s="10" t="str">
        <f t="shared" si="0"/>
        <v>3-08-conyuge-cedula</v>
      </c>
      <c r="B62" s="8" t="s">
        <v>372</v>
      </c>
      <c r="C62" s="8" t="s">
        <v>247</v>
      </c>
      <c r="D62" s="8" t="s">
        <v>354</v>
      </c>
      <c r="E62" s="8" t="s">
        <v>379</v>
      </c>
      <c r="G62" s="31" t="str">
        <f t="shared" si="1"/>
        <v>3-08-</v>
      </c>
      <c r="H62" s="31" t="str">
        <f t="shared" si="2"/>
        <v>conyuge-cedula</v>
      </c>
      <c r="I62" s="11">
        <f>Formulario!B26</f>
        <v>0</v>
      </c>
      <c r="K62" s="15"/>
      <c r="L62" s="16"/>
      <c r="M62" s="16"/>
      <c r="N62" s="16"/>
      <c r="O62" s="16"/>
      <c r="P62" s="16"/>
      <c r="Q62" s="16"/>
      <c r="R62" s="16"/>
      <c r="S62" s="16"/>
      <c r="T62" s="16"/>
      <c r="U62" s="16"/>
      <c r="V62" s="16"/>
      <c r="W62" s="16"/>
      <c r="X62" s="16"/>
      <c r="Y62" s="16"/>
      <c r="Z62" s="21"/>
    </row>
    <row r="63" spans="1:26" x14ac:dyDescent="0.3">
      <c r="A63" s="10" t="str">
        <f t="shared" si="0"/>
        <v>3-09-conyuge-codigo-dactilar</v>
      </c>
      <c r="B63" s="8" t="s">
        <v>372</v>
      </c>
      <c r="C63" s="8" t="s">
        <v>248</v>
      </c>
      <c r="D63" s="8" t="s">
        <v>354</v>
      </c>
      <c r="E63" s="8" t="s">
        <v>380</v>
      </c>
      <c r="G63" s="31" t="str">
        <f t="shared" si="1"/>
        <v>3-09-</v>
      </c>
      <c r="H63" s="31" t="str">
        <f t="shared" si="2"/>
        <v>conyuge-codigo-dactilar</v>
      </c>
      <c r="I63" s="11">
        <f>Formulario!D26</f>
        <v>0</v>
      </c>
      <c r="K63" s="15"/>
      <c r="L63" s="16"/>
      <c r="M63" s="16"/>
      <c r="N63" s="16"/>
      <c r="O63" s="16"/>
      <c r="P63" s="16"/>
      <c r="Q63" s="16"/>
      <c r="R63" s="16"/>
      <c r="S63" s="16"/>
      <c r="T63" s="16"/>
      <c r="U63" s="16"/>
      <c r="V63" s="16"/>
      <c r="W63" s="16"/>
      <c r="X63" s="16"/>
      <c r="Y63" s="16"/>
      <c r="Z63" s="21"/>
    </row>
    <row r="64" spans="1:26" x14ac:dyDescent="0.3">
      <c r="A64" s="10" t="str">
        <f t="shared" si="0"/>
        <v>3-10-conyuge-pasaporte</v>
      </c>
      <c r="B64" s="8" t="s">
        <v>372</v>
      </c>
      <c r="C64" s="8" t="s">
        <v>249</v>
      </c>
      <c r="D64" s="8" t="s">
        <v>354</v>
      </c>
      <c r="E64" s="8" t="s">
        <v>381</v>
      </c>
      <c r="G64" s="31" t="str">
        <f t="shared" si="1"/>
        <v>3-10-</v>
      </c>
      <c r="H64" s="31" t="str">
        <f t="shared" si="2"/>
        <v>conyuge-pasaporte</v>
      </c>
      <c r="I64" s="11">
        <f>Formulario!G26</f>
        <v>0</v>
      </c>
      <c r="K64" s="15"/>
      <c r="L64" s="16"/>
      <c r="M64" s="16"/>
      <c r="N64" s="16"/>
      <c r="O64" s="16"/>
      <c r="P64" s="16"/>
      <c r="Q64" s="16"/>
      <c r="R64" s="16"/>
      <c r="S64" s="16"/>
      <c r="T64" s="16"/>
      <c r="U64" s="16"/>
      <c r="V64" s="16"/>
      <c r="W64" s="16"/>
      <c r="X64" s="16"/>
      <c r="Y64" s="16"/>
      <c r="Z64" s="21"/>
    </row>
    <row r="65" spans="1:26" x14ac:dyDescent="0.3">
      <c r="A65" s="10" t="str">
        <f t="shared" ref="A65:A94" si="3">B65&amp;C65&amp;D65&amp;E65&amp;F65</f>
        <v>3-11-conyuge-visa</v>
      </c>
      <c r="B65" s="8" t="s">
        <v>372</v>
      </c>
      <c r="C65" s="8" t="s">
        <v>250</v>
      </c>
      <c r="D65" s="8" t="s">
        <v>354</v>
      </c>
      <c r="E65" s="8" t="s">
        <v>382</v>
      </c>
      <c r="G65" s="31" t="str">
        <f t="shared" si="1"/>
        <v>3-11-</v>
      </c>
      <c r="H65" s="31" t="str">
        <f t="shared" si="2"/>
        <v>conyuge-visa</v>
      </c>
      <c r="I65" s="11">
        <f>Formulario!G28</f>
        <v>0</v>
      </c>
      <c r="K65" s="15"/>
      <c r="L65" s="16"/>
      <c r="M65" s="16"/>
      <c r="N65" s="16"/>
      <c r="O65" s="16"/>
      <c r="P65" s="16"/>
      <c r="Q65" s="16"/>
      <c r="R65" s="16"/>
      <c r="S65" s="16"/>
      <c r="T65" s="16"/>
      <c r="U65" s="16"/>
      <c r="V65" s="16"/>
      <c r="W65" s="16"/>
      <c r="X65" s="16"/>
      <c r="Y65" s="16"/>
      <c r="Z65" s="21"/>
    </row>
    <row r="66" spans="1:26" x14ac:dyDescent="0.3">
      <c r="A66" s="10" t="str">
        <f t="shared" si="3"/>
        <v>3-12-conyuge-pais-nacimiento</v>
      </c>
      <c r="B66" s="8" t="s">
        <v>372</v>
      </c>
      <c r="C66" s="8" t="s">
        <v>251</v>
      </c>
      <c r="D66" s="8" t="s">
        <v>354</v>
      </c>
      <c r="E66" s="8" t="s">
        <v>383</v>
      </c>
      <c r="G66" s="31" t="str">
        <f t="shared" ref="G66:G133" si="4">B66&amp;C66</f>
        <v>3-12-</v>
      </c>
      <c r="H66" s="31" t="str">
        <f t="shared" ref="H66:H133" si="5">D66&amp;E66&amp;F66</f>
        <v>conyuge-pais-nacimiento</v>
      </c>
      <c r="I66" s="11">
        <f>Formulario!B28</f>
        <v>0</v>
      </c>
      <c r="K66" s="15"/>
      <c r="L66" s="16"/>
      <c r="M66" s="16"/>
      <c r="N66" s="16"/>
      <c r="O66" s="16"/>
      <c r="P66" s="16"/>
      <c r="Q66" s="16"/>
      <c r="R66" s="16"/>
      <c r="S66" s="16"/>
      <c r="T66" s="16"/>
      <c r="U66" s="16"/>
      <c r="V66" s="16"/>
      <c r="W66" s="16"/>
      <c r="X66" s="16"/>
      <c r="Y66" s="16"/>
      <c r="Z66" s="21"/>
    </row>
    <row r="67" spans="1:26" x14ac:dyDescent="0.3">
      <c r="A67" s="10" t="str">
        <f t="shared" si="3"/>
        <v>3-13-conyuge-ciudad-nacimiento</v>
      </c>
      <c r="B67" s="8" t="s">
        <v>372</v>
      </c>
      <c r="C67" s="8" t="s">
        <v>252</v>
      </c>
      <c r="D67" s="8" t="s">
        <v>354</v>
      </c>
      <c r="E67" s="8" t="s">
        <v>384</v>
      </c>
      <c r="G67" s="31" t="str">
        <f t="shared" si="4"/>
        <v>3-13-</v>
      </c>
      <c r="H67" s="31" t="str">
        <f t="shared" si="5"/>
        <v>conyuge-ciudad-nacimiento</v>
      </c>
      <c r="I67" s="11">
        <f>Formulario!D28</f>
        <v>0</v>
      </c>
      <c r="K67" s="15"/>
      <c r="L67" s="16"/>
      <c r="M67" s="16"/>
      <c r="N67" s="16"/>
      <c r="O67" s="16"/>
      <c r="P67" s="16"/>
      <c r="Q67" s="16"/>
      <c r="R67" s="16"/>
      <c r="S67" s="16"/>
      <c r="T67" s="16"/>
      <c r="U67" s="16"/>
      <c r="V67" s="16"/>
      <c r="W67" s="16"/>
      <c r="X67" s="16"/>
      <c r="Y67" s="16"/>
      <c r="Z67" s="21"/>
    </row>
    <row r="68" spans="1:26" x14ac:dyDescent="0.3">
      <c r="A68" s="10" t="str">
        <f t="shared" si="3"/>
        <v>3-14-conyuge-nacionalidad-1</v>
      </c>
      <c r="B68" s="8" t="s">
        <v>372</v>
      </c>
      <c r="C68" s="8" t="s">
        <v>253</v>
      </c>
      <c r="D68" s="8" t="s">
        <v>354</v>
      </c>
      <c r="E68" s="8" t="s">
        <v>385</v>
      </c>
      <c r="G68" s="31" t="str">
        <f t="shared" si="4"/>
        <v>3-14-</v>
      </c>
      <c r="H68" s="31" t="str">
        <f t="shared" si="5"/>
        <v>conyuge-nacionalidad-1</v>
      </c>
      <c r="I68" s="11">
        <f>Formulario!I27</f>
        <v>0</v>
      </c>
      <c r="K68" s="15"/>
      <c r="L68" s="16"/>
      <c r="M68" s="16"/>
      <c r="N68" s="16"/>
      <c r="O68" s="16"/>
      <c r="P68" s="16"/>
      <c r="Q68" s="16"/>
      <c r="R68" s="16"/>
      <c r="S68" s="16"/>
      <c r="T68" s="16"/>
      <c r="U68" s="16"/>
      <c r="V68" s="16"/>
      <c r="W68" s="16"/>
      <c r="X68" s="16"/>
      <c r="Y68" s="16"/>
      <c r="Z68" s="21"/>
    </row>
    <row r="69" spans="1:26" x14ac:dyDescent="0.3">
      <c r="A69" s="10" t="str">
        <f t="shared" si="3"/>
        <v>3-15-conyuge-nacionalidad-2</v>
      </c>
      <c r="B69" s="8" t="s">
        <v>372</v>
      </c>
      <c r="C69" s="8" t="s">
        <v>254</v>
      </c>
      <c r="D69" s="8" t="s">
        <v>354</v>
      </c>
      <c r="E69" s="8" t="s">
        <v>386</v>
      </c>
      <c r="G69" s="31" t="str">
        <f t="shared" si="4"/>
        <v>3-15-</v>
      </c>
      <c r="H69" s="31" t="str">
        <f t="shared" si="5"/>
        <v>conyuge-nacionalidad-2</v>
      </c>
      <c r="I69" s="11">
        <f>Formulario!I28</f>
        <v>0</v>
      </c>
      <c r="K69" s="15"/>
      <c r="L69" s="16"/>
      <c r="M69" s="16"/>
      <c r="N69" s="16"/>
      <c r="O69" s="16"/>
      <c r="P69" s="16"/>
      <c r="Q69" s="16"/>
      <c r="R69" s="16"/>
      <c r="S69" s="16"/>
      <c r="T69" s="16"/>
      <c r="U69" s="16"/>
      <c r="V69" s="16"/>
      <c r="W69" s="16"/>
      <c r="X69" s="16"/>
      <c r="Y69" s="16"/>
      <c r="Z69" s="21"/>
    </row>
    <row r="70" spans="1:26" x14ac:dyDescent="0.3">
      <c r="A70" s="10" t="str">
        <f t="shared" si="3"/>
        <v>3-26-conyuge-profesion</v>
      </c>
      <c r="B70" s="8" t="s">
        <v>372</v>
      </c>
      <c r="C70" s="8" t="s">
        <v>265</v>
      </c>
      <c r="D70" s="8" t="s">
        <v>354</v>
      </c>
      <c r="E70" s="8" t="s">
        <v>397</v>
      </c>
      <c r="G70" s="8" t="str">
        <f t="shared" si="4"/>
        <v>3-26-</v>
      </c>
      <c r="H70" s="8" t="str">
        <f t="shared" si="5"/>
        <v>conyuge-profesion</v>
      </c>
      <c r="I70" s="11">
        <f>Formulario!B29</f>
        <v>0</v>
      </c>
      <c r="K70" s="15" t="s">
        <v>51</v>
      </c>
      <c r="L70" s="16" t="s">
        <v>42</v>
      </c>
      <c r="M70" s="16" t="s">
        <v>33</v>
      </c>
      <c r="N70" s="16" t="s">
        <v>27</v>
      </c>
      <c r="O70" s="16" t="s">
        <v>20</v>
      </c>
      <c r="P70" s="16" t="s">
        <v>16</v>
      </c>
      <c r="Q70" s="16" t="s">
        <v>14</v>
      </c>
      <c r="R70" s="16" t="s">
        <v>13</v>
      </c>
      <c r="S70" s="16" t="s">
        <v>12</v>
      </c>
      <c r="T70" s="16" t="s">
        <v>11</v>
      </c>
      <c r="U70" s="16"/>
      <c r="V70" s="16"/>
      <c r="W70" s="16"/>
      <c r="X70" s="16"/>
      <c r="Y70" s="16"/>
      <c r="Z70" s="21"/>
    </row>
    <row r="71" spans="1:26" x14ac:dyDescent="0.3">
      <c r="A71" s="10" t="str">
        <f t="shared" si="3"/>
        <v>3-18-conyuge-genero</v>
      </c>
      <c r="B71" s="8" t="s">
        <v>372</v>
      </c>
      <c r="C71" s="8" t="s">
        <v>257</v>
      </c>
      <c r="D71" s="8" t="s">
        <v>354</v>
      </c>
      <c r="E71" s="8" t="s">
        <v>389</v>
      </c>
      <c r="G71" s="8" t="str">
        <f t="shared" si="4"/>
        <v>3-18-</v>
      </c>
      <c r="H71" s="8" t="str">
        <f t="shared" si="5"/>
        <v>conyuge-genero</v>
      </c>
      <c r="I71" s="11">
        <f>Formulario!E27</f>
        <v>0</v>
      </c>
      <c r="K71" s="15" t="s">
        <v>49</v>
      </c>
      <c r="L71" s="16" t="s">
        <v>40</v>
      </c>
      <c r="M71" s="16"/>
      <c r="N71" s="16"/>
      <c r="O71" s="16"/>
      <c r="P71" s="16"/>
      <c r="Q71" s="16"/>
      <c r="R71" s="16"/>
      <c r="S71" s="16"/>
      <c r="T71" s="16"/>
      <c r="U71" s="16"/>
      <c r="V71" s="16"/>
      <c r="W71" s="16"/>
      <c r="X71" s="16"/>
      <c r="Y71" s="16"/>
      <c r="Z71" s="21"/>
    </row>
    <row r="72" spans="1:26" x14ac:dyDescent="0.3">
      <c r="A72" s="10" t="str">
        <f t="shared" si="3"/>
        <v>3-16-conyuge-fecha-nacimiento</v>
      </c>
      <c r="B72" s="8" t="s">
        <v>372</v>
      </c>
      <c r="C72" s="8" t="s">
        <v>255</v>
      </c>
      <c r="D72" s="8" t="s">
        <v>354</v>
      </c>
      <c r="E72" s="8" t="s">
        <v>387</v>
      </c>
      <c r="G72" s="8" t="str">
        <f t="shared" si="4"/>
        <v>3-16-</v>
      </c>
      <c r="H72" s="8" t="str">
        <f t="shared" si="5"/>
        <v>conyuge-fecha-nacimiento</v>
      </c>
      <c r="I72" s="11">
        <f>Formulario!I26</f>
        <v>0</v>
      </c>
      <c r="K72" s="15"/>
      <c r="L72" s="16"/>
      <c r="M72" s="16"/>
      <c r="N72" s="16"/>
      <c r="O72" s="16"/>
      <c r="P72" s="16"/>
      <c r="Q72" s="16"/>
      <c r="R72" s="16"/>
      <c r="S72" s="16"/>
      <c r="T72" s="16"/>
      <c r="U72" s="16"/>
      <c r="V72" s="16"/>
      <c r="W72" s="16"/>
      <c r="X72" s="16"/>
      <c r="Y72" s="16"/>
      <c r="Z72" s="21"/>
    </row>
    <row r="73" spans="1:26" x14ac:dyDescent="0.3">
      <c r="A73" s="10" t="str">
        <f t="shared" si="3"/>
        <v>3-22-conyuge-nivel-estudios</v>
      </c>
      <c r="B73" t="s">
        <v>372</v>
      </c>
      <c r="C73" s="8" t="s">
        <v>261</v>
      </c>
      <c r="D73" s="8" t="s">
        <v>354</v>
      </c>
      <c r="E73" s="8" t="s">
        <v>393</v>
      </c>
      <c r="G73" s="8" t="str">
        <f t="shared" si="4"/>
        <v>3-22-</v>
      </c>
      <c r="H73" s="8" t="str">
        <f t="shared" si="5"/>
        <v>conyuge-nivel-estudios</v>
      </c>
      <c r="I73" s="11">
        <f>Formulario!G29</f>
        <v>0</v>
      </c>
      <c r="K73" s="15" t="s">
        <v>52</v>
      </c>
      <c r="L73" s="16" t="s">
        <v>43</v>
      </c>
      <c r="M73" s="16" t="s">
        <v>34</v>
      </c>
      <c r="N73" s="17" t="s">
        <v>536</v>
      </c>
      <c r="O73" s="16" t="s">
        <v>21</v>
      </c>
      <c r="P73" s="16" t="s">
        <v>17</v>
      </c>
      <c r="Q73" s="16"/>
      <c r="R73" s="16"/>
      <c r="S73" s="16"/>
      <c r="T73" s="16"/>
      <c r="U73" s="16"/>
      <c r="V73" s="16"/>
      <c r="W73" s="16"/>
      <c r="X73" s="16"/>
      <c r="Y73" s="16"/>
      <c r="Z73" s="21"/>
    </row>
    <row r="74" spans="1:26" x14ac:dyDescent="0.3">
      <c r="A74" s="10" t="str">
        <f t="shared" si="3"/>
        <v>41-01-dependiente-tipo-actividad</v>
      </c>
      <c r="B74" s="8" t="s">
        <v>371</v>
      </c>
      <c r="C74" s="10" t="s">
        <v>240</v>
      </c>
      <c r="D74" s="8" t="s">
        <v>356</v>
      </c>
      <c r="E74" s="8" t="s">
        <v>422</v>
      </c>
      <c r="G74" s="8" t="str">
        <f t="shared" si="4"/>
        <v>41-01-</v>
      </c>
      <c r="H74" s="8" t="str">
        <f t="shared" si="5"/>
        <v>dependiente-tipo-actividad</v>
      </c>
      <c r="I74" s="11">
        <f>Formulario!D31</f>
        <v>0</v>
      </c>
      <c r="K74" s="15" t="s">
        <v>500</v>
      </c>
      <c r="L74" s="17" t="s">
        <v>501</v>
      </c>
      <c r="M74" s="17" t="s">
        <v>502</v>
      </c>
      <c r="N74" s="17" t="s">
        <v>503</v>
      </c>
      <c r="O74" s="17" t="s">
        <v>504</v>
      </c>
      <c r="P74" s="17" t="s">
        <v>18</v>
      </c>
      <c r="Q74" s="17" t="s">
        <v>25</v>
      </c>
      <c r="R74" s="17" t="s">
        <v>15</v>
      </c>
      <c r="S74" s="17" t="s">
        <v>505</v>
      </c>
      <c r="T74" s="16"/>
      <c r="U74" s="16"/>
      <c r="V74" s="16"/>
      <c r="W74" s="16"/>
      <c r="X74" s="16"/>
      <c r="Y74" s="16"/>
      <c r="Z74" s="21"/>
    </row>
    <row r="75" spans="1:26" x14ac:dyDescent="0.3">
      <c r="A75" s="10" t="str">
        <f t="shared" si="3"/>
        <v>41-02-dependiente-nombre-empresa</v>
      </c>
      <c r="B75" s="8" t="s">
        <v>371</v>
      </c>
      <c r="C75" s="10" t="s">
        <v>241</v>
      </c>
      <c r="D75" s="8" t="s">
        <v>356</v>
      </c>
      <c r="E75" s="8" t="s">
        <v>423</v>
      </c>
      <c r="G75" s="8" t="str">
        <f t="shared" si="4"/>
        <v>41-02-</v>
      </c>
      <c r="H75" s="8" t="str">
        <f t="shared" si="5"/>
        <v>dependiente-nombre-empresa</v>
      </c>
      <c r="I75" s="11">
        <f>Formulario!H31</f>
        <v>0</v>
      </c>
      <c r="K75" s="15"/>
      <c r="L75" s="16"/>
      <c r="M75" s="16"/>
      <c r="N75" s="16"/>
      <c r="O75" s="16"/>
      <c r="P75" s="16"/>
      <c r="Q75" s="16"/>
      <c r="R75" s="16"/>
      <c r="S75" s="16"/>
      <c r="T75" s="16"/>
      <c r="U75" s="16"/>
      <c r="V75" s="16"/>
      <c r="W75" s="16"/>
      <c r="X75" s="16"/>
      <c r="Y75" s="16"/>
      <c r="Z75" s="21"/>
    </row>
    <row r="76" spans="1:26" x14ac:dyDescent="0.3">
      <c r="A76" s="10" t="str">
        <f t="shared" si="3"/>
        <v>41-03-dependiente-actividad-economica</v>
      </c>
      <c r="B76" s="8" t="s">
        <v>371</v>
      </c>
      <c r="C76" s="8" t="s">
        <v>242</v>
      </c>
      <c r="D76" s="8" t="s">
        <v>356</v>
      </c>
      <c r="E76" s="8" t="s">
        <v>424</v>
      </c>
      <c r="G76" s="8" t="str">
        <f t="shared" si="4"/>
        <v>41-03-</v>
      </c>
      <c r="H76" s="8" t="str">
        <f t="shared" si="5"/>
        <v>dependiente-actividad-economica</v>
      </c>
      <c r="I76" s="11">
        <f>Formulario!C32</f>
        <v>0</v>
      </c>
      <c r="K76" s="15"/>
      <c r="L76" s="16"/>
      <c r="M76" s="16"/>
      <c r="N76" s="16"/>
      <c r="O76" s="16"/>
      <c r="P76" s="16"/>
      <c r="Q76" s="16"/>
      <c r="R76" s="16"/>
      <c r="S76" s="16"/>
      <c r="T76" s="16"/>
      <c r="U76" s="16"/>
      <c r="V76" s="16"/>
      <c r="W76" s="16"/>
      <c r="X76" s="16"/>
      <c r="Y76" s="16"/>
      <c r="Z76" s="21"/>
    </row>
    <row r="77" spans="1:26" x14ac:dyDescent="0.3">
      <c r="A77" s="10" t="str">
        <f t="shared" si="3"/>
        <v>41-04-dependiente-cargo</v>
      </c>
      <c r="B77" s="8" t="s">
        <v>371</v>
      </c>
      <c r="C77" s="11" t="s">
        <v>243</v>
      </c>
      <c r="D77" s="8" t="s">
        <v>356</v>
      </c>
      <c r="E77" s="8" t="s">
        <v>367</v>
      </c>
      <c r="G77" s="8" t="str">
        <f t="shared" si="4"/>
        <v>41-04-</v>
      </c>
      <c r="H77" s="8" t="str">
        <f t="shared" si="5"/>
        <v>dependiente-cargo</v>
      </c>
      <c r="I77" s="11">
        <f>Formulario!H32</f>
        <v>0</v>
      </c>
      <c r="K77" s="15"/>
      <c r="L77" s="16"/>
      <c r="M77" s="16"/>
      <c r="N77" s="16"/>
      <c r="O77" s="16"/>
      <c r="P77" s="16"/>
      <c r="Q77" s="16"/>
      <c r="R77" s="16"/>
      <c r="S77" s="16"/>
      <c r="T77" s="16"/>
      <c r="U77" s="16"/>
      <c r="V77" s="16"/>
      <c r="W77" s="16"/>
      <c r="X77" s="16"/>
      <c r="Y77" s="16"/>
      <c r="Z77" s="21"/>
    </row>
    <row r="78" spans="1:26" x14ac:dyDescent="0.3">
      <c r="A78" s="10" t="str">
        <f t="shared" si="3"/>
        <v>41-05-dependiente-email</v>
      </c>
      <c r="B78" s="8" t="s">
        <v>371</v>
      </c>
      <c r="C78" s="11" t="s">
        <v>244</v>
      </c>
      <c r="D78" s="8" t="s">
        <v>356</v>
      </c>
      <c r="E78" s="8" t="s">
        <v>322</v>
      </c>
      <c r="G78" s="8" t="str">
        <f t="shared" si="4"/>
        <v>41-05-</v>
      </c>
      <c r="H78" s="8" t="str">
        <f t="shared" si="5"/>
        <v>dependiente-email</v>
      </c>
      <c r="I78" s="11">
        <f>Formulario!C33</f>
        <v>0</v>
      </c>
      <c r="K78" s="15"/>
      <c r="L78" s="16"/>
      <c r="M78" s="16"/>
      <c r="N78" s="16"/>
      <c r="O78" s="16"/>
      <c r="P78" s="16"/>
      <c r="Q78" s="16"/>
      <c r="R78" s="16"/>
      <c r="S78" s="16"/>
      <c r="T78" s="16"/>
      <c r="U78" s="16"/>
      <c r="V78" s="16"/>
      <c r="W78" s="16"/>
      <c r="X78" s="16"/>
      <c r="Y78" s="16"/>
      <c r="Z78" s="21"/>
    </row>
    <row r="79" spans="1:26" x14ac:dyDescent="0.3">
      <c r="A79" s="10" t="str">
        <f t="shared" si="3"/>
        <v>41-06-dependiente-telefono</v>
      </c>
      <c r="B79" s="8" t="s">
        <v>371</v>
      </c>
      <c r="C79" s="8" t="s">
        <v>245</v>
      </c>
      <c r="D79" s="8" t="s">
        <v>356</v>
      </c>
      <c r="E79" s="8" t="s">
        <v>285</v>
      </c>
      <c r="G79" s="8" t="str">
        <f t="shared" si="4"/>
        <v>41-06-</v>
      </c>
      <c r="H79" s="8" t="str">
        <f t="shared" si="5"/>
        <v>dependiente-telefono</v>
      </c>
      <c r="I79" s="11">
        <f>Formulario!G33</f>
        <v>0</v>
      </c>
      <c r="K79" s="15"/>
      <c r="L79" s="16"/>
      <c r="M79" s="16"/>
      <c r="N79" s="16"/>
      <c r="O79" s="16"/>
      <c r="P79" s="16"/>
      <c r="Q79" s="16"/>
      <c r="R79" s="16"/>
      <c r="S79" s="16"/>
      <c r="T79" s="16"/>
      <c r="U79" s="16"/>
      <c r="V79" s="16"/>
      <c r="W79" s="16"/>
      <c r="X79" s="16"/>
      <c r="Y79" s="16"/>
      <c r="Z79" s="21"/>
    </row>
    <row r="80" spans="1:26" x14ac:dyDescent="0.3">
      <c r="A80" s="10" t="str">
        <f t="shared" si="3"/>
        <v>41-07-dependiente-fecha-ingreso</v>
      </c>
      <c r="B80" s="8" t="s">
        <v>371</v>
      </c>
      <c r="C80" s="8" t="s">
        <v>246</v>
      </c>
      <c r="D80" s="8" t="s">
        <v>356</v>
      </c>
      <c r="E80" s="10" t="s">
        <v>581</v>
      </c>
      <c r="G80" s="8" t="str">
        <f t="shared" si="4"/>
        <v>41-07-</v>
      </c>
      <c r="H80" s="8" t="str">
        <f t="shared" si="5"/>
        <v>dependiente-fecha-ingreso</v>
      </c>
      <c r="I80" s="11">
        <f>Formulario!I33</f>
        <v>0</v>
      </c>
      <c r="K80" s="15"/>
      <c r="L80" s="16"/>
      <c r="M80" s="16"/>
      <c r="N80" s="16"/>
      <c r="O80" s="16"/>
      <c r="P80" s="16"/>
      <c r="Q80" s="16"/>
      <c r="R80" s="16"/>
      <c r="S80" s="16"/>
      <c r="T80" s="16"/>
      <c r="U80" s="16"/>
      <c r="V80" s="16"/>
      <c r="W80" s="16"/>
      <c r="X80" s="16"/>
      <c r="Y80" s="16"/>
      <c r="Z80" s="21"/>
    </row>
    <row r="81" spans="1:26" x14ac:dyDescent="0.3">
      <c r="A81" s="10" t="str">
        <f t="shared" si="3"/>
        <v>41-08-dependiente-calle-principal</v>
      </c>
      <c r="B81" s="8" t="s">
        <v>371</v>
      </c>
      <c r="C81" s="8" t="s">
        <v>247</v>
      </c>
      <c r="D81" s="8" t="s">
        <v>356</v>
      </c>
      <c r="E81" s="8" t="s">
        <v>406</v>
      </c>
      <c r="G81" s="8" t="str">
        <f t="shared" si="4"/>
        <v>41-08-</v>
      </c>
      <c r="H81" s="8" t="str">
        <f t="shared" si="5"/>
        <v>dependiente-calle-principal</v>
      </c>
      <c r="I81" s="11">
        <f>Formulario!B34</f>
        <v>0</v>
      </c>
      <c r="K81" s="15"/>
      <c r="L81" s="16"/>
      <c r="M81" s="16"/>
      <c r="N81" s="16"/>
      <c r="O81" s="16"/>
      <c r="P81" s="16"/>
      <c r="Q81" s="16"/>
      <c r="R81" s="16"/>
      <c r="S81" s="16"/>
      <c r="T81" s="16"/>
      <c r="U81" s="16"/>
      <c r="V81" s="16"/>
      <c r="W81" s="16"/>
      <c r="X81" s="16"/>
      <c r="Y81" s="16"/>
      <c r="Z81" s="21"/>
    </row>
    <row r="82" spans="1:26" x14ac:dyDescent="0.3">
      <c r="A82" s="10" t="str">
        <f t="shared" si="3"/>
        <v>41-09-dependiente-numero</v>
      </c>
      <c r="B82" s="8" t="s">
        <v>371</v>
      </c>
      <c r="C82" s="8" t="s">
        <v>248</v>
      </c>
      <c r="D82" s="8" t="s">
        <v>356</v>
      </c>
      <c r="E82" s="8" t="s">
        <v>283</v>
      </c>
      <c r="G82" s="8" t="str">
        <f t="shared" si="4"/>
        <v>41-09-</v>
      </c>
      <c r="H82" s="8" t="str">
        <f t="shared" si="5"/>
        <v>dependiente-numero</v>
      </c>
      <c r="I82" s="11">
        <f>Formulario!F34</f>
        <v>0</v>
      </c>
      <c r="K82" s="15"/>
      <c r="L82" s="16"/>
      <c r="M82" s="16"/>
      <c r="N82" s="16"/>
      <c r="O82" s="16"/>
      <c r="P82" s="16"/>
      <c r="Q82" s="16"/>
      <c r="R82" s="16"/>
      <c r="S82" s="16"/>
      <c r="T82" s="16"/>
      <c r="U82" s="16"/>
      <c r="V82" s="16"/>
      <c r="W82" s="16"/>
      <c r="X82" s="16"/>
      <c r="Y82" s="16"/>
      <c r="Z82" s="21"/>
    </row>
    <row r="83" spans="1:26" x14ac:dyDescent="0.3">
      <c r="A83" s="10" t="str">
        <f t="shared" si="3"/>
        <v>41-10-dependiente-calle-secundaria</v>
      </c>
      <c r="B83" s="8" t="s">
        <v>371</v>
      </c>
      <c r="C83" s="8" t="s">
        <v>249</v>
      </c>
      <c r="D83" s="8" t="s">
        <v>356</v>
      </c>
      <c r="E83" s="8" t="s">
        <v>284</v>
      </c>
      <c r="G83" s="8" t="str">
        <f t="shared" si="4"/>
        <v>41-10-</v>
      </c>
      <c r="H83" s="8" t="str">
        <f t="shared" si="5"/>
        <v>dependiente-calle-secundaria</v>
      </c>
      <c r="I83" s="11">
        <f>Formulario!H34</f>
        <v>0</v>
      </c>
      <c r="K83" s="15"/>
      <c r="L83" s="16"/>
      <c r="M83" s="16"/>
      <c r="N83" s="16"/>
      <c r="O83" s="16"/>
      <c r="P83" s="16"/>
      <c r="Q83" s="16"/>
      <c r="R83" s="16"/>
      <c r="S83" s="16"/>
      <c r="T83" s="16"/>
      <c r="U83" s="16"/>
      <c r="V83" s="16"/>
      <c r="W83" s="16"/>
      <c r="X83" s="16"/>
      <c r="Y83" s="16"/>
      <c r="Z83" s="21"/>
    </row>
    <row r="84" spans="1:26" x14ac:dyDescent="0.3">
      <c r="A84" s="10" t="str">
        <f t="shared" si="3"/>
        <v>41-11-dependiente-sector</v>
      </c>
      <c r="B84" s="8" t="s">
        <v>371</v>
      </c>
      <c r="C84" s="8" t="s">
        <v>250</v>
      </c>
      <c r="D84" s="8" t="s">
        <v>356</v>
      </c>
      <c r="E84" s="8" t="s">
        <v>364</v>
      </c>
      <c r="G84" s="8" t="str">
        <f t="shared" si="4"/>
        <v>41-11-</v>
      </c>
      <c r="H84" s="8" t="str">
        <f t="shared" si="5"/>
        <v>dependiente-sector</v>
      </c>
      <c r="I84" s="11">
        <f>Formulario!B35</f>
        <v>0</v>
      </c>
      <c r="K84" s="15"/>
      <c r="L84" s="16"/>
      <c r="M84" s="16"/>
      <c r="N84" s="16"/>
      <c r="O84" s="16"/>
      <c r="P84" s="16"/>
      <c r="Q84" s="16"/>
      <c r="R84" s="16"/>
      <c r="S84" s="16"/>
      <c r="T84" s="16"/>
      <c r="U84" s="16"/>
      <c r="V84" s="16"/>
      <c r="W84" s="16"/>
      <c r="X84" s="16"/>
      <c r="Y84" s="16"/>
      <c r="Z84" s="21"/>
    </row>
    <row r="85" spans="1:26" x14ac:dyDescent="0.3">
      <c r="A85" s="10" t="str">
        <f t="shared" si="3"/>
        <v>41-12-dependiente-tiempo-existencia</v>
      </c>
      <c r="B85" s="8" t="s">
        <v>371</v>
      </c>
      <c r="C85" s="8" t="s">
        <v>251</v>
      </c>
      <c r="D85" s="8" t="s">
        <v>356</v>
      </c>
      <c r="E85" s="8" t="s">
        <v>425</v>
      </c>
      <c r="G85" s="8" t="str">
        <f t="shared" si="4"/>
        <v>41-12-</v>
      </c>
      <c r="H85" s="8" t="str">
        <f t="shared" si="5"/>
        <v>dependiente-tiempo-existencia</v>
      </c>
      <c r="I85" s="11">
        <f>Formulario!F35</f>
        <v>0</v>
      </c>
      <c r="K85" s="15"/>
      <c r="L85" s="16"/>
      <c r="M85" s="16"/>
      <c r="N85" s="16"/>
      <c r="O85" s="16"/>
      <c r="P85" s="16"/>
      <c r="Q85" s="16"/>
      <c r="R85" s="16"/>
      <c r="S85" s="16"/>
      <c r="T85" s="16"/>
      <c r="U85" s="16"/>
      <c r="V85" s="16"/>
      <c r="W85" s="16"/>
      <c r="X85" s="16"/>
      <c r="Y85" s="16"/>
      <c r="Z85" s="21"/>
    </row>
    <row r="86" spans="1:26" x14ac:dyDescent="0.3">
      <c r="A86" s="10" t="str">
        <f t="shared" si="3"/>
        <v>41-13-dependiente-contacto</v>
      </c>
      <c r="B86" t="s">
        <v>371</v>
      </c>
      <c r="C86" t="s">
        <v>252</v>
      </c>
      <c r="D86" t="s">
        <v>356</v>
      </c>
      <c r="E86" s="8" t="s">
        <v>426</v>
      </c>
      <c r="G86" s="8" t="str">
        <f t="shared" si="4"/>
        <v>41-13-</v>
      </c>
      <c r="H86" s="8" t="str">
        <f t="shared" si="5"/>
        <v>dependiente-contacto</v>
      </c>
      <c r="I86" s="11">
        <f>Formulario!H35</f>
        <v>0</v>
      </c>
      <c r="K86" s="15"/>
      <c r="L86" s="16"/>
      <c r="M86" s="16"/>
      <c r="N86" s="16"/>
      <c r="O86" s="16"/>
      <c r="P86" s="16"/>
      <c r="Q86" s="16"/>
      <c r="R86" s="16"/>
      <c r="S86" s="16"/>
      <c r="T86" s="16"/>
      <c r="U86" s="16"/>
      <c r="V86" s="16"/>
      <c r="W86" s="16"/>
      <c r="X86" s="16"/>
      <c r="Y86" s="16"/>
      <c r="Z86" s="21"/>
    </row>
    <row r="87" spans="1:26" x14ac:dyDescent="0.3">
      <c r="A87" s="10" t="str">
        <f t="shared" si="3"/>
        <v>42-01-independiente-sector</v>
      </c>
      <c r="B87" s="8" t="s">
        <v>363</v>
      </c>
      <c r="C87" s="10" t="s">
        <v>240</v>
      </c>
      <c r="D87" t="s">
        <v>353</v>
      </c>
      <c r="E87" s="8" t="s">
        <v>364</v>
      </c>
      <c r="G87" s="8" t="str">
        <f t="shared" si="4"/>
        <v>42-01-</v>
      </c>
      <c r="H87" s="8" t="str">
        <f t="shared" si="5"/>
        <v>independiente-sector</v>
      </c>
      <c r="I87" s="11">
        <f>Formulario!D36</f>
        <v>0</v>
      </c>
      <c r="K87" s="15" t="s">
        <v>538</v>
      </c>
      <c r="L87" s="16" t="s">
        <v>539</v>
      </c>
      <c r="M87" s="16" t="s">
        <v>540</v>
      </c>
      <c r="N87" s="16" t="s">
        <v>541</v>
      </c>
      <c r="O87" s="16" t="s">
        <v>542</v>
      </c>
      <c r="P87" s="16" t="s">
        <v>25</v>
      </c>
      <c r="Q87" s="16"/>
      <c r="R87" s="16"/>
      <c r="S87" s="16"/>
      <c r="T87" s="16"/>
      <c r="U87" s="16"/>
      <c r="V87" s="16"/>
      <c r="W87" s="16"/>
      <c r="X87" s="16"/>
      <c r="Y87" s="16"/>
      <c r="Z87" s="21"/>
    </row>
    <row r="88" spans="1:26" x14ac:dyDescent="0.3">
      <c r="A88" s="10" t="str">
        <f t="shared" si="3"/>
        <v>42-02-independiente-ruc</v>
      </c>
      <c r="B88" s="8" t="s">
        <v>363</v>
      </c>
      <c r="C88" s="10" t="s">
        <v>241</v>
      </c>
      <c r="D88" s="8" t="s">
        <v>353</v>
      </c>
      <c r="E88" s="8" t="s">
        <v>427</v>
      </c>
      <c r="G88" s="8" t="str">
        <f t="shared" si="4"/>
        <v>42-02-</v>
      </c>
      <c r="H88" s="8" t="str">
        <f t="shared" si="5"/>
        <v>independiente-ruc</v>
      </c>
      <c r="I88" s="44">
        <f>Formulario!G36</f>
        <v>0</v>
      </c>
      <c r="K88" s="15"/>
      <c r="L88" s="16"/>
      <c r="M88" s="16"/>
      <c r="N88" s="16"/>
      <c r="O88" s="16"/>
      <c r="P88" s="16"/>
      <c r="Q88" s="16"/>
      <c r="R88" s="16"/>
      <c r="S88" s="16"/>
      <c r="T88" s="16"/>
      <c r="U88" s="16"/>
      <c r="V88" s="16"/>
      <c r="W88" s="16"/>
      <c r="X88" s="16"/>
      <c r="Y88" s="16"/>
      <c r="Z88" s="21"/>
    </row>
    <row r="89" spans="1:26" x14ac:dyDescent="0.3">
      <c r="A89" s="10" t="str">
        <f t="shared" si="3"/>
        <v>42-03-independiente-telefono</v>
      </c>
      <c r="B89" s="8" t="s">
        <v>363</v>
      </c>
      <c r="C89" s="8" t="s">
        <v>242</v>
      </c>
      <c r="D89" s="8" t="s">
        <v>353</v>
      </c>
      <c r="E89" s="8" t="s">
        <v>285</v>
      </c>
      <c r="G89" s="8" t="str">
        <f t="shared" si="4"/>
        <v>42-03-</v>
      </c>
      <c r="H89" s="8" t="str">
        <f t="shared" si="5"/>
        <v>independiente-telefono</v>
      </c>
      <c r="I89" s="11">
        <f>Formulario!I36</f>
        <v>0</v>
      </c>
      <c r="K89" s="15"/>
      <c r="L89" s="16"/>
      <c r="M89" s="16"/>
      <c r="N89" s="16"/>
      <c r="O89" s="16"/>
      <c r="P89" s="16"/>
      <c r="Q89" s="16"/>
      <c r="R89" s="16"/>
      <c r="S89" s="16"/>
      <c r="T89" s="16"/>
      <c r="U89" s="16"/>
      <c r="V89" s="16"/>
      <c r="W89" s="16"/>
      <c r="X89" s="16"/>
      <c r="Y89" s="16"/>
      <c r="Z89" s="21"/>
    </row>
    <row r="90" spans="1:26" x14ac:dyDescent="0.3">
      <c r="A90" s="10" t="str">
        <f t="shared" si="3"/>
        <v>42-04-independiente-calle-principal</v>
      </c>
      <c r="B90" s="8" t="s">
        <v>363</v>
      </c>
      <c r="C90" s="11" t="s">
        <v>243</v>
      </c>
      <c r="D90" s="8" t="s">
        <v>353</v>
      </c>
      <c r="E90" s="8" t="s">
        <v>406</v>
      </c>
      <c r="G90" s="8" t="str">
        <f t="shared" si="4"/>
        <v>42-04-</v>
      </c>
      <c r="H90" s="8" t="str">
        <f t="shared" si="5"/>
        <v>independiente-calle-principal</v>
      </c>
      <c r="I90" s="11">
        <f>Formulario!B37</f>
        <v>0</v>
      </c>
      <c r="K90" s="15"/>
      <c r="L90" s="16"/>
      <c r="M90" s="16"/>
      <c r="N90" s="16"/>
      <c r="O90" s="16"/>
      <c r="P90" s="16"/>
      <c r="Q90" s="16"/>
      <c r="R90" s="16"/>
      <c r="S90" s="16"/>
      <c r="T90" s="16"/>
      <c r="U90" s="16"/>
      <c r="V90" s="16"/>
      <c r="W90" s="16"/>
      <c r="X90" s="16"/>
      <c r="Y90" s="16"/>
      <c r="Z90" s="21"/>
    </row>
    <row r="91" spans="1:26" x14ac:dyDescent="0.3">
      <c r="A91" s="10" t="str">
        <f t="shared" si="3"/>
        <v>42-05-independiente-numero</v>
      </c>
      <c r="B91" s="8" t="s">
        <v>363</v>
      </c>
      <c r="C91" s="11" t="s">
        <v>244</v>
      </c>
      <c r="D91" s="8" t="s">
        <v>353</v>
      </c>
      <c r="E91" s="8" t="s">
        <v>283</v>
      </c>
      <c r="G91" s="8" t="str">
        <f t="shared" si="4"/>
        <v>42-05-</v>
      </c>
      <c r="H91" s="8" t="str">
        <f t="shared" si="5"/>
        <v>independiente-numero</v>
      </c>
      <c r="I91" s="11">
        <f>Formulario!F37</f>
        <v>0</v>
      </c>
      <c r="K91" s="15"/>
      <c r="L91" s="16"/>
      <c r="M91" s="16"/>
      <c r="N91" s="16"/>
      <c r="O91" s="16"/>
      <c r="P91" s="16"/>
      <c r="Q91" s="16"/>
      <c r="R91" s="16"/>
      <c r="S91" s="16"/>
      <c r="T91" s="16"/>
      <c r="U91" s="16"/>
      <c r="V91" s="16"/>
      <c r="W91" s="16"/>
      <c r="X91" s="16"/>
      <c r="Y91" s="16"/>
      <c r="Z91" s="21"/>
    </row>
    <row r="92" spans="1:26" x14ac:dyDescent="0.3">
      <c r="A92" s="10" t="str">
        <f t="shared" si="3"/>
        <v>42-06-independiente-calle-secundaria</v>
      </c>
      <c r="B92" s="8" t="s">
        <v>363</v>
      </c>
      <c r="C92" s="8" t="s">
        <v>245</v>
      </c>
      <c r="D92" s="8" t="s">
        <v>353</v>
      </c>
      <c r="E92" s="8" t="s">
        <v>284</v>
      </c>
      <c r="G92" s="8" t="str">
        <f t="shared" si="4"/>
        <v>42-06-</v>
      </c>
      <c r="H92" s="8" t="str">
        <f t="shared" si="5"/>
        <v>independiente-calle-secundaria</v>
      </c>
      <c r="I92" s="11">
        <f>Formulario!H37</f>
        <v>0</v>
      </c>
      <c r="K92" s="15"/>
      <c r="L92" s="16"/>
      <c r="M92" s="16"/>
      <c r="N92" s="16"/>
      <c r="O92" s="16"/>
      <c r="P92" s="16"/>
      <c r="Q92" s="16"/>
      <c r="R92" s="16"/>
      <c r="S92" s="16"/>
      <c r="T92" s="16"/>
      <c r="U92" s="16"/>
      <c r="V92" s="16"/>
      <c r="W92" s="16"/>
      <c r="X92" s="16"/>
      <c r="Y92" s="16"/>
      <c r="Z92" s="21"/>
    </row>
    <row r="93" spans="1:26" x14ac:dyDescent="0.3">
      <c r="A93" s="10" t="str">
        <f t="shared" si="3"/>
        <v>42-07-independiente-tipo-actividad-1</v>
      </c>
      <c r="B93" s="8" t="s">
        <v>363</v>
      </c>
      <c r="C93" s="8" t="s">
        <v>246</v>
      </c>
      <c r="D93" s="8" t="s">
        <v>353</v>
      </c>
      <c r="E93" s="10" t="s">
        <v>369</v>
      </c>
      <c r="F93" s="11">
        <v>1</v>
      </c>
      <c r="G93" s="8" t="str">
        <f t="shared" si="4"/>
        <v>42-07-</v>
      </c>
      <c r="H93" s="8" t="str">
        <f t="shared" si="5"/>
        <v>independiente-tipo-actividad-1</v>
      </c>
      <c r="I93" s="11">
        <f>Formulario!B38</f>
        <v>0</v>
      </c>
      <c r="K93" s="15"/>
      <c r="L93" s="16"/>
      <c r="M93" s="16"/>
      <c r="N93" s="16"/>
      <c r="O93" s="16"/>
      <c r="P93" s="16"/>
      <c r="Q93" s="16"/>
      <c r="R93" s="16"/>
      <c r="S93" s="16"/>
      <c r="T93" s="16"/>
      <c r="U93" s="16"/>
      <c r="V93" s="16"/>
      <c r="W93" s="16"/>
      <c r="X93" s="16"/>
      <c r="Y93" s="16"/>
      <c r="Z93" s="21"/>
    </row>
    <row r="94" spans="1:26" x14ac:dyDescent="0.3">
      <c r="A94" s="10" t="str">
        <f t="shared" si="3"/>
        <v>42-08-independiente-tiempo-actividad-1</v>
      </c>
      <c r="B94" s="8" t="s">
        <v>363</v>
      </c>
      <c r="C94" s="8" t="s">
        <v>247</v>
      </c>
      <c r="D94" s="8" t="s">
        <v>353</v>
      </c>
      <c r="E94" s="10" t="s">
        <v>370</v>
      </c>
      <c r="F94" s="11">
        <v>1</v>
      </c>
      <c r="G94" s="8" t="str">
        <f t="shared" si="4"/>
        <v>42-08-</v>
      </c>
      <c r="H94" s="8" t="str">
        <f t="shared" si="5"/>
        <v>independiente-tiempo-actividad-1</v>
      </c>
      <c r="I94" s="11">
        <f>Formulario!F38</f>
        <v>0</v>
      </c>
      <c r="K94" s="15"/>
      <c r="L94" s="16"/>
      <c r="M94" s="16"/>
      <c r="N94" s="16"/>
      <c r="O94" s="16"/>
      <c r="P94" s="16"/>
      <c r="Q94" s="16"/>
      <c r="R94" s="16"/>
      <c r="S94" s="16"/>
      <c r="T94" s="16"/>
      <c r="U94" s="16"/>
      <c r="V94" s="16"/>
      <c r="W94" s="16"/>
      <c r="X94" s="16"/>
      <c r="Y94" s="16"/>
      <c r="Z94" s="21"/>
    </row>
    <row r="95" spans="1:26" x14ac:dyDescent="0.3">
      <c r="A95" s="10" t="str">
        <f t="shared" ref="A95:A101" si="6">B95&amp;C95&amp;D95&amp;E95&amp;F95</f>
        <v>42-09-independiente-sector</v>
      </c>
      <c r="B95" s="8" t="s">
        <v>363</v>
      </c>
      <c r="C95" s="8" t="s">
        <v>248</v>
      </c>
      <c r="D95" s="8" t="s">
        <v>353</v>
      </c>
      <c r="E95" s="8" t="s">
        <v>364</v>
      </c>
      <c r="G95" s="8" t="str">
        <f t="shared" si="4"/>
        <v>42-09-</v>
      </c>
      <c r="H95" s="8" t="str">
        <f t="shared" si="5"/>
        <v>independiente-sector</v>
      </c>
      <c r="I95" s="11">
        <f>Formulario!H38</f>
        <v>0</v>
      </c>
      <c r="K95" s="15"/>
      <c r="L95" s="16"/>
      <c r="M95" s="16"/>
      <c r="N95" s="16"/>
      <c r="O95" s="16"/>
      <c r="P95" s="16"/>
      <c r="Q95" s="16"/>
      <c r="R95" s="16"/>
      <c r="S95" s="16"/>
      <c r="T95" s="16"/>
      <c r="U95" s="16"/>
      <c r="V95" s="16"/>
      <c r="W95" s="16"/>
      <c r="X95" s="16"/>
      <c r="Y95" s="16"/>
      <c r="Z95" s="21"/>
    </row>
    <row r="96" spans="1:26" x14ac:dyDescent="0.3">
      <c r="A96" s="10" t="str">
        <f t="shared" si="6"/>
        <v>42-10-independiente-tipo-actividad-2</v>
      </c>
      <c r="B96" s="8" t="s">
        <v>363</v>
      </c>
      <c r="C96" s="8" t="s">
        <v>249</v>
      </c>
      <c r="D96" s="8" t="s">
        <v>353</v>
      </c>
      <c r="E96" s="10" t="s">
        <v>369</v>
      </c>
      <c r="F96" s="11">
        <v>2</v>
      </c>
      <c r="G96" s="8" t="str">
        <f t="shared" si="4"/>
        <v>42-10-</v>
      </c>
      <c r="H96" s="8" t="str">
        <f t="shared" si="5"/>
        <v>independiente-tipo-actividad-2</v>
      </c>
      <c r="I96" s="11">
        <f>Formulario!B39</f>
        <v>0</v>
      </c>
      <c r="K96" s="15"/>
      <c r="L96" s="16"/>
      <c r="M96" s="16"/>
      <c r="N96" s="16"/>
      <c r="O96" s="16"/>
      <c r="P96" s="16"/>
      <c r="Q96" s="16"/>
      <c r="R96" s="16"/>
      <c r="S96" s="16"/>
      <c r="T96" s="16"/>
      <c r="U96" s="16"/>
      <c r="V96" s="16"/>
      <c r="W96" s="16"/>
      <c r="X96" s="16"/>
      <c r="Y96" s="16"/>
      <c r="Z96" s="21"/>
    </row>
    <row r="97" spans="1:29" x14ac:dyDescent="0.3">
      <c r="A97" s="10" t="str">
        <f t="shared" si="6"/>
        <v>42-11-independiente-tiempo-actividad-2</v>
      </c>
      <c r="B97" s="8" t="s">
        <v>363</v>
      </c>
      <c r="C97" s="8" t="s">
        <v>250</v>
      </c>
      <c r="D97" s="8" t="s">
        <v>353</v>
      </c>
      <c r="E97" s="10" t="s">
        <v>370</v>
      </c>
      <c r="F97" s="11">
        <v>2</v>
      </c>
      <c r="G97" s="8" t="str">
        <f t="shared" si="4"/>
        <v>42-11-</v>
      </c>
      <c r="H97" s="8" t="str">
        <f t="shared" si="5"/>
        <v>independiente-tiempo-actividad-2</v>
      </c>
      <c r="I97" s="11">
        <f>Formulario!F39</f>
        <v>0</v>
      </c>
      <c r="K97" s="15"/>
      <c r="L97" s="16"/>
      <c r="M97" s="16"/>
      <c r="N97" s="16"/>
      <c r="O97" s="16"/>
      <c r="P97" s="16"/>
      <c r="Q97" s="16"/>
      <c r="R97" s="16"/>
      <c r="S97" s="16"/>
      <c r="T97" s="16"/>
      <c r="U97" s="16"/>
      <c r="V97" s="16"/>
      <c r="W97" s="16"/>
      <c r="X97" s="16"/>
      <c r="Y97" s="16"/>
      <c r="Z97" s="21"/>
    </row>
    <row r="98" spans="1:29" x14ac:dyDescent="0.3">
      <c r="A98" s="10" t="str">
        <f t="shared" si="6"/>
        <v>42-12-independiente-email</v>
      </c>
      <c r="B98" t="s">
        <v>363</v>
      </c>
      <c r="C98" s="8" t="s">
        <v>251</v>
      </c>
      <c r="D98" s="8" t="s">
        <v>353</v>
      </c>
      <c r="E98" s="8" t="s">
        <v>322</v>
      </c>
      <c r="G98" s="8" t="str">
        <f t="shared" si="4"/>
        <v>42-12-</v>
      </c>
      <c r="H98" s="8" t="str">
        <f t="shared" si="5"/>
        <v>independiente-email</v>
      </c>
      <c r="I98" s="11">
        <f>Formulario!H39</f>
        <v>0</v>
      </c>
      <c r="K98" s="15"/>
      <c r="L98" s="16"/>
      <c r="M98" s="16"/>
      <c r="N98" s="16"/>
      <c r="O98" s="16"/>
      <c r="P98" s="16"/>
      <c r="Q98" s="16"/>
      <c r="R98" s="16"/>
      <c r="S98" s="16"/>
      <c r="T98" s="16"/>
      <c r="U98" s="16"/>
      <c r="V98" s="16"/>
      <c r="W98" s="16"/>
      <c r="X98" s="16"/>
      <c r="Y98" s="16"/>
      <c r="Z98" s="21"/>
    </row>
    <row r="99" spans="1:29" x14ac:dyDescent="0.3">
      <c r="A99" s="10" t="str">
        <f t="shared" si="6"/>
        <v>43-01-empleoanterior-empleador</v>
      </c>
      <c r="B99" s="8" t="s">
        <v>361</v>
      </c>
      <c r="C99" s="10" t="s">
        <v>240</v>
      </c>
      <c r="D99" t="s">
        <v>362</v>
      </c>
      <c r="E99" s="8" t="s">
        <v>365</v>
      </c>
      <c r="G99" s="8" t="str">
        <f t="shared" si="4"/>
        <v>43-01-</v>
      </c>
      <c r="H99" s="8" t="str">
        <f t="shared" si="5"/>
        <v>empleoanterior-empleador</v>
      </c>
      <c r="I99" s="11">
        <f>Formulario!B41</f>
        <v>0</v>
      </c>
      <c r="K99" s="15"/>
      <c r="L99" s="16"/>
      <c r="M99" s="16"/>
      <c r="N99" s="16"/>
      <c r="O99" s="16"/>
      <c r="P99" s="16"/>
      <c r="Q99" s="16"/>
      <c r="R99" s="16"/>
      <c r="S99" s="16"/>
      <c r="T99" s="16"/>
      <c r="U99" s="16"/>
      <c r="V99" s="16"/>
      <c r="W99" s="16"/>
      <c r="X99" s="16"/>
      <c r="Y99" s="16"/>
      <c r="Z99" s="21"/>
    </row>
    <row r="100" spans="1:29" x14ac:dyDescent="0.3">
      <c r="A100" s="10" t="str">
        <f t="shared" si="6"/>
        <v>43-02-empleoanterior-direccion</v>
      </c>
      <c r="B100" s="8" t="s">
        <v>361</v>
      </c>
      <c r="C100" s="10" t="s">
        <v>241</v>
      </c>
      <c r="D100" s="8" t="s">
        <v>362</v>
      </c>
      <c r="E100" s="8" t="s">
        <v>366</v>
      </c>
      <c r="G100" s="8" t="str">
        <f t="shared" si="4"/>
        <v>43-02-</v>
      </c>
      <c r="H100" s="8" t="str">
        <f t="shared" si="5"/>
        <v>empleoanterior-direccion</v>
      </c>
      <c r="I100" s="11">
        <f>Formulario!G41</f>
        <v>0</v>
      </c>
      <c r="K100" s="15"/>
      <c r="L100" s="16"/>
      <c r="M100" s="16"/>
      <c r="N100" s="16"/>
      <c r="O100" s="16"/>
      <c r="P100" s="16"/>
      <c r="Q100" s="16"/>
      <c r="R100" s="16"/>
      <c r="S100" s="16"/>
      <c r="T100" s="16"/>
      <c r="U100" s="16"/>
      <c r="V100" s="16"/>
      <c r="W100" s="16"/>
      <c r="X100" s="16"/>
      <c r="Y100" s="16"/>
      <c r="Z100" s="21"/>
    </row>
    <row r="101" spans="1:29" x14ac:dyDescent="0.3">
      <c r="A101" s="10" t="str">
        <f t="shared" si="6"/>
        <v>43-03-empleoanterior-telefono</v>
      </c>
      <c r="B101" s="8" t="s">
        <v>361</v>
      </c>
      <c r="C101" s="8" t="s">
        <v>242</v>
      </c>
      <c r="D101" s="8" t="s">
        <v>362</v>
      </c>
      <c r="E101" s="8" t="s">
        <v>285</v>
      </c>
      <c r="G101" s="8" t="str">
        <f t="shared" si="4"/>
        <v>43-03-</v>
      </c>
      <c r="H101" s="8" t="str">
        <f t="shared" si="5"/>
        <v>empleoanterior-telefono</v>
      </c>
      <c r="I101" s="11">
        <f>Formulario!B42</f>
        <v>0</v>
      </c>
      <c r="K101" s="15"/>
      <c r="L101" s="16"/>
      <c r="M101" s="16"/>
      <c r="N101" s="16"/>
      <c r="O101" s="16"/>
      <c r="P101" s="16"/>
      <c r="Q101" s="16"/>
      <c r="R101" s="16"/>
      <c r="S101" s="16"/>
      <c r="T101" s="16"/>
      <c r="U101" s="16"/>
      <c r="V101" s="16"/>
      <c r="W101" s="16"/>
      <c r="X101" s="16"/>
      <c r="Y101" s="16"/>
      <c r="Z101" s="21"/>
    </row>
    <row r="102" spans="1:29" x14ac:dyDescent="0.3">
      <c r="A102" s="10" t="str">
        <f t="shared" ref="A102:A170" si="7">B102&amp;C102&amp;D102&amp;E102&amp;F102</f>
        <v>43-04-empleoanterior-cargo</v>
      </c>
      <c r="B102" s="8" t="s">
        <v>361</v>
      </c>
      <c r="C102" s="11" t="s">
        <v>243</v>
      </c>
      <c r="D102" s="8" t="s">
        <v>362</v>
      </c>
      <c r="E102" s="8" t="s">
        <v>367</v>
      </c>
      <c r="G102" s="8" t="str">
        <f t="shared" si="4"/>
        <v>43-04-</v>
      </c>
      <c r="H102" s="8" t="str">
        <f t="shared" si="5"/>
        <v>empleoanterior-cargo</v>
      </c>
      <c r="I102" s="11">
        <f>Formulario!D42</f>
        <v>0</v>
      </c>
      <c r="K102" s="15"/>
      <c r="L102" s="16"/>
      <c r="M102" s="16"/>
      <c r="N102" s="16"/>
      <c r="O102" s="16"/>
      <c r="P102" s="16"/>
      <c r="Q102" s="16"/>
      <c r="R102" s="16"/>
      <c r="S102" s="16"/>
      <c r="T102" s="16"/>
      <c r="U102" s="16"/>
      <c r="V102" s="16"/>
      <c r="W102" s="16"/>
      <c r="X102" s="16"/>
      <c r="Y102" s="16"/>
      <c r="Z102" s="21"/>
    </row>
    <row r="103" spans="1:29" x14ac:dyDescent="0.3">
      <c r="A103" s="10" t="str">
        <f t="shared" si="7"/>
        <v>43-05-empleoanterior-fecha-ingreso</v>
      </c>
      <c r="B103" s="8" t="s">
        <v>361</v>
      </c>
      <c r="C103" s="11" t="s">
        <v>244</v>
      </c>
      <c r="D103" s="8" t="s">
        <v>362</v>
      </c>
      <c r="E103" s="10" t="s">
        <v>581</v>
      </c>
      <c r="G103" s="8" t="str">
        <f t="shared" si="4"/>
        <v>43-05-</v>
      </c>
      <c r="H103" s="8" t="str">
        <f t="shared" si="5"/>
        <v>empleoanterior-fecha-ingreso</v>
      </c>
      <c r="I103" s="11">
        <f>Formulario!G42</f>
        <v>0</v>
      </c>
      <c r="K103" s="15"/>
      <c r="L103" s="16"/>
      <c r="M103" s="16"/>
      <c r="N103" s="16"/>
      <c r="O103" s="16"/>
      <c r="P103" s="16"/>
      <c r="Q103" s="16"/>
      <c r="R103" s="16"/>
      <c r="S103" s="16"/>
      <c r="T103" s="16"/>
      <c r="U103" s="16"/>
      <c r="V103" s="16"/>
      <c r="W103" s="16"/>
      <c r="X103" s="16"/>
      <c r="Y103" s="16"/>
      <c r="Z103" s="21"/>
      <c r="AB103" s="40"/>
      <c r="AC103" s="40"/>
    </row>
    <row r="104" spans="1:29" x14ac:dyDescent="0.3">
      <c r="A104" s="10" t="str">
        <f t="shared" si="7"/>
        <v>43-06-empleoanterior-salida</v>
      </c>
      <c r="B104" t="s">
        <v>361</v>
      </c>
      <c r="C104" s="8" t="s">
        <v>245</v>
      </c>
      <c r="D104" s="8" t="s">
        <v>362</v>
      </c>
      <c r="E104" s="8" t="s">
        <v>368</v>
      </c>
      <c r="G104" s="8" t="str">
        <f t="shared" si="4"/>
        <v>43-06-</v>
      </c>
      <c r="H104" s="8" t="str">
        <f t="shared" si="5"/>
        <v>empleoanterior-salida</v>
      </c>
      <c r="I104" s="11">
        <f>Formulario!I42</f>
        <v>0</v>
      </c>
      <c r="K104" s="15"/>
      <c r="L104" s="16"/>
      <c r="M104" s="16"/>
      <c r="N104" s="16"/>
      <c r="O104" s="16"/>
      <c r="P104" s="16"/>
      <c r="Q104" s="16"/>
      <c r="R104" s="16"/>
      <c r="S104" s="16"/>
      <c r="T104" s="16"/>
      <c r="U104" s="16"/>
      <c r="V104" s="16"/>
      <c r="W104" s="16"/>
      <c r="X104" s="16"/>
      <c r="Y104" s="16"/>
      <c r="Z104" s="21"/>
      <c r="AB104" s="40"/>
    </row>
    <row r="105" spans="1:29" x14ac:dyDescent="0.3">
      <c r="A105" s="10" t="str">
        <f t="shared" si="7"/>
        <v>44-01-trabajoconyuge-tipo-actividad</v>
      </c>
      <c r="B105" s="8" t="s">
        <v>359</v>
      </c>
      <c r="C105" s="10" t="s">
        <v>240</v>
      </c>
      <c r="D105" t="s">
        <v>360</v>
      </c>
      <c r="E105" s="8" t="s">
        <v>422</v>
      </c>
      <c r="G105" s="8" t="str">
        <f t="shared" si="4"/>
        <v>44-01-</v>
      </c>
      <c r="H105" s="8" t="str">
        <f t="shared" si="5"/>
        <v>trabajoconyuge-tipo-actividad</v>
      </c>
      <c r="I105" s="11">
        <f>Formulario!D43</f>
        <v>0</v>
      </c>
      <c r="K105" s="15" t="s">
        <v>31</v>
      </c>
      <c r="L105" s="16" t="s">
        <v>500</v>
      </c>
      <c r="M105" s="17" t="s">
        <v>501</v>
      </c>
      <c r="N105" s="17" t="s">
        <v>502</v>
      </c>
      <c r="O105" s="17" t="s">
        <v>503</v>
      </c>
      <c r="P105" s="17" t="s">
        <v>504</v>
      </c>
      <c r="Q105" s="17" t="s">
        <v>18</v>
      </c>
      <c r="R105" s="17" t="s">
        <v>25</v>
      </c>
      <c r="S105" s="17" t="s">
        <v>15</v>
      </c>
      <c r="T105" s="17" t="s">
        <v>505</v>
      </c>
      <c r="U105" s="16"/>
      <c r="V105" s="16"/>
      <c r="W105" s="16"/>
      <c r="X105" s="16"/>
      <c r="Y105" s="16"/>
      <c r="Z105" s="21"/>
    </row>
    <row r="106" spans="1:29" x14ac:dyDescent="0.3">
      <c r="A106" s="10" t="str">
        <f t="shared" si="7"/>
        <v>44-02-trabajoconyuge-nombre-empresa</v>
      </c>
      <c r="B106" s="8" t="s">
        <v>359</v>
      </c>
      <c r="C106" s="10" t="s">
        <v>241</v>
      </c>
      <c r="D106" s="8" t="s">
        <v>360</v>
      </c>
      <c r="E106" s="8" t="s">
        <v>423</v>
      </c>
      <c r="G106" s="8" t="str">
        <f t="shared" si="4"/>
        <v>44-02-</v>
      </c>
      <c r="H106" s="8" t="str">
        <f t="shared" si="5"/>
        <v>trabajoconyuge-nombre-empresa</v>
      </c>
      <c r="I106" s="11">
        <f>Formulario!H43</f>
        <v>0</v>
      </c>
      <c r="K106" s="15"/>
      <c r="L106" s="16"/>
      <c r="M106" s="16"/>
      <c r="N106" s="16"/>
      <c r="O106" s="16"/>
      <c r="P106" s="16"/>
      <c r="Q106" s="16"/>
      <c r="R106" s="16"/>
      <c r="S106" s="16"/>
      <c r="T106" s="16"/>
      <c r="U106" s="16"/>
      <c r="V106" s="16"/>
      <c r="W106" s="16"/>
      <c r="X106" s="16"/>
      <c r="Y106" s="16"/>
      <c r="Z106" s="21"/>
      <c r="AC106" s="8"/>
    </row>
    <row r="107" spans="1:29" x14ac:dyDescent="0.3">
      <c r="A107" s="10" t="str">
        <f t="shared" si="7"/>
        <v>44-03-trabajoconyuge-actividad-economica</v>
      </c>
      <c r="B107" s="8" t="s">
        <v>359</v>
      </c>
      <c r="C107" s="8" t="s">
        <v>242</v>
      </c>
      <c r="D107" s="8" t="s">
        <v>360</v>
      </c>
      <c r="E107" s="8" t="s">
        <v>424</v>
      </c>
      <c r="G107" s="8" t="str">
        <f t="shared" si="4"/>
        <v>44-03-</v>
      </c>
      <c r="H107" s="8" t="str">
        <f t="shared" si="5"/>
        <v>trabajoconyuge-actividad-economica</v>
      </c>
      <c r="I107" s="11">
        <f>Formulario!B44</f>
        <v>0</v>
      </c>
      <c r="K107" s="15"/>
      <c r="L107" s="16"/>
      <c r="M107" s="16"/>
      <c r="N107" s="16"/>
      <c r="O107" s="16"/>
      <c r="P107" s="16"/>
      <c r="Q107" s="16"/>
      <c r="R107" s="16"/>
      <c r="S107" s="16"/>
      <c r="T107" s="16"/>
      <c r="U107" s="16"/>
      <c r="V107" s="16"/>
      <c r="W107" s="16"/>
      <c r="X107" s="16"/>
      <c r="Y107" s="16"/>
      <c r="Z107" s="21"/>
    </row>
    <row r="108" spans="1:29" x14ac:dyDescent="0.3">
      <c r="A108" s="10" t="str">
        <f t="shared" si="7"/>
        <v>44-04-trabajoconyuge-cargo</v>
      </c>
      <c r="B108" s="8" t="s">
        <v>359</v>
      </c>
      <c r="C108" s="11" t="s">
        <v>243</v>
      </c>
      <c r="D108" s="8" t="s">
        <v>360</v>
      </c>
      <c r="E108" s="8" t="s">
        <v>367</v>
      </c>
      <c r="G108" s="8" t="str">
        <f t="shared" si="4"/>
        <v>44-04-</v>
      </c>
      <c r="H108" s="8" t="str">
        <f t="shared" si="5"/>
        <v>trabajoconyuge-cargo</v>
      </c>
      <c r="I108" s="11">
        <f>Formulario!H44</f>
        <v>0</v>
      </c>
      <c r="K108" s="15"/>
      <c r="L108" s="16"/>
      <c r="M108" s="16"/>
      <c r="N108" s="16"/>
      <c r="O108" s="16"/>
      <c r="P108" s="16"/>
      <c r="Q108" s="16"/>
      <c r="R108" s="16"/>
      <c r="S108" s="16"/>
      <c r="T108" s="16"/>
      <c r="U108" s="16"/>
      <c r="V108" s="16"/>
      <c r="W108" s="16"/>
      <c r="X108" s="16"/>
      <c r="Y108" s="16"/>
      <c r="Z108" s="21"/>
    </row>
    <row r="109" spans="1:29" x14ac:dyDescent="0.3">
      <c r="A109" s="10" t="str">
        <f t="shared" si="7"/>
        <v>44-05-trabajoconyuge-email</v>
      </c>
      <c r="B109" s="8" t="s">
        <v>359</v>
      </c>
      <c r="C109" s="11" t="s">
        <v>244</v>
      </c>
      <c r="D109" s="8" t="s">
        <v>360</v>
      </c>
      <c r="E109" s="8" t="s">
        <v>322</v>
      </c>
      <c r="G109" s="8" t="str">
        <f t="shared" si="4"/>
        <v>44-05-</v>
      </c>
      <c r="H109" s="8" t="str">
        <f t="shared" si="5"/>
        <v>trabajoconyuge-email</v>
      </c>
      <c r="I109" s="11">
        <f>Formulario!C45</f>
        <v>0</v>
      </c>
      <c r="K109" s="15"/>
      <c r="L109" s="16"/>
      <c r="M109" s="16"/>
      <c r="N109" s="16"/>
      <c r="O109" s="16"/>
      <c r="P109" s="16"/>
      <c r="Q109" s="16"/>
      <c r="R109" s="16"/>
      <c r="S109" s="16"/>
      <c r="T109" s="16"/>
      <c r="U109" s="16"/>
      <c r="V109" s="16"/>
      <c r="W109" s="16"/>
      <c r="X109" s="16"/>
      <c r="Y109" s="16"/>
      <c r="Z109" s="21"/>
    </row>
    <row r="110" spans="1:29" x14ac:dyDescent="0.3">
      <c r="A110" s="10" t="str">
        <f t="shared" si="7"/>
        <v>44-06-trabajoconyuge-telefono</v>
      </c>
      <c r="B110" s="8" t="s">
        <v>359</v>
      </c>
      <c r="C110" s="8" t="s">
        <v>245</v>
      </c>
      <c r="D110" s="8" t="s">
        <v>360</v>
      </c>
      <c r="E110" s="8" t="s">
        <v>285</v>
      </c>
      <c r="G110" s="8" t="str">
        <f t="shared" si="4"/>
        <v>44-06-</v>
      </c>
      <c r="H110" s="8" t="str">
        <f t="shared" si="5"/>
        <v>trabajoconyuge-telefono</v>
      </c>
      <c r="I110" s="11">
        <f>Formulario!G45</f>
        <v>0</v>
      </c>
      <c r="K110" s="15"/>
      <c r="L110" s="16"/>
      <c r="M110" s="16"/>
      <c r="N110" s="16"/>
      <c r="O110" s="16"/>
      <c r="P110" s="16"/>
      <c r="Q110" s="16"/>
      <c r="R110" s="16"/>
      <c r="S110" s="16"/>
      <c r="T110" s="16"/>
      <c r="U110" s="16"/>
      <c r="V110" s="16"/>
      <c r="W110" s="16"/>
      <c r="X110" s="16"/>
      <c r="Y110" s="16"/>
      <c r="Z110" s="21"/>
    </row>
    <row r="111" spans="1:29" x14ac:dyDescent="0.3">
      <c r="A111" s="10" t="str">
        <f t="shared" si="7"/>
        <v>44-07-trabajoconyuge-fecha-ingreso</v>
      </c>
      <c r="B111" s="8" t="s">
        <v>359</v>
      </c>
      <c r="C111" s="8" t="s">
        <v>246</v>
      </c>
      <c r="D111" s="8" t="s">
        <v>360</v>
      </c>
      <c r="E111" s="10" t="s">
        <v>581</v>
      </c>
      <c r="G111" s="8" t="str">
        <f t="shared" si="4"/>
        <v>44-07-</v>
      </c>
      <c r="H111" s="8" t="str">
        <f t="shared" si="5"/>
        <v>trabajoconyuge-fecha-ingreso</v>
      </c>
      <c r="I111" s="11">
        <f>Formulario!F44</f>
        <v>0</v>
      </c>
      <c r="K111" s="15"/>
      <c r="L111" s="16"/>
      <c r="M111" s="16"/>
      <c r="N111" s="16"/>
      <c r="O111" s="16"/>
      <c r="P111" s="16"/>
      <c r="Q111" s="16"/>
      <c r="R111" s="16"/>
      <c r="S111" s="16"/>
      <c r="T111" s="16"/>
      <c r="U111" s="16"/>
      <c r="V111" s="16"/>
      <c r="W111" s="16"/>
      <c r="X111" s="16"/>
      <c r="Y111" s="16"/>
      <c r="Z111" s="21"/>
    </row>
    <row r="112" spans="1:29" x14ac:dyDescent="0.3">
      <c r="A112" s="10" t="str">
        <f t="shared" si="7"/>
        <v>44-08-trabajoconyuge-calle-principal</v>
      </c>
      <c r="B112" s="8" t="s">
        <v>359</v>
      </c>
      <c r="C112" s="8" t="s">
        <v>247</v>
      </c>
      <c r="D112" s="8" t="s">
        <v>360</v>
      </c>
      <c r="E112" s="8" t="s">
        <v>406</v>
      </c>
      <c r="G112" s="8" t="str">
        <f t="shared" si="4"/>
        <v>44-08-</v>
      </c>
      <c r="H112" s="8" t="str">
        <f t="shared" si="5"/>
        <v>trabajoconyuge-calle-principal</v>
      </c>
      <c r="I112" s="11">
        <f>Formulario!B46</f>
        <v>0</v>
      </c>
      <c r="K112" s="15"/>
      <c r="L112" s="16"/>
      <c r="M112" s="16"/>
      <c r="N112" s="16"/>
      <c r="O112" s="16"/>
      <c r="P112" s="16"/>
      <c r="Q112" s="16"/>
      <c r="R112" s="16"/>
      <c r="S112" s="16"/>
      <c r="T112" s="16"/>
      <c r="U112" s="16"/>
      <c r="V112" s="16"/>
      <c r="W112" s="16"/>
      <c r="X112" s="16"/>
      <c r="Y112" s="16"/>
      <c r="Z112" s="21"/>
    </row>
    <row r="113" spans="1:26" x14ac:dyDescent="0.3">
      <c r="A113" s="10" t="str">
        <f t="shared" si="7"/>
        <v>44-09-trabajoconyuge-numero</v>
      </c>
      <c r="B113" s="8" t="s">
        <v>359</v>
      </c>
      <c r="C113" s="8" t="s">
        <v>248</v>
      </c>
      <c r="D113" s="8" t="s">
        <v>360</v>
      </c>
      <c r="E113" s="8" t="s">
        <v>283</v>
      </c>
      <c r="G113" s="8" t="str">
        <f t="shared" si="4"/>
        <v>44-09-</v>
      </c>
      <c r="H113" s="8" t="str">
        <f t="shared" si="5"/>
        <v>trabajoconyuge-numero</v>
      </c>
      <c r="I113" s="11">
        <f>Formulario!F46</f>
        <v>0</v>
      </c>
      <c r="K113" s="15"/>
      <c r="L113" s="16"/>
      <c r="M113" s="16"/>
      <c r="N113" s="16"/>
      <c r="O113" s="16"/>
      <c r="P113" s="16"/>
      <c r="Q113" s="16"/>
      <c r="R113" s="16"/>
      <c r="S113" s="16"/>
      <c r="T113" s="16"/>
      <c r="U113" s="16"/>
      <c r="V113" s="16"/>
      <c r="W113" s="16"/>
      <c r="X113" s="16"/>
      <c r="Y113" s="16"/>
      <c r="Z113" s="21"/>
    </row>
    <row r="114" spans="1:26" x14ac:dyDescent="0.3">
      <c r="A114" s="10" t="str">
        <f t="shared" si="7"/>
        <v>44-10-trabajoconyuge-calle-secundaria</v>
      </c>
      <c r="B114" t="s">
        <v>359</v>
      </c>
      <c r="C114" s="8" t="s">
        <v>249</v>
      </c>
      <c r="D114" s="8" t="s">
        <v>360</v>
      </c>
      <c r="E114" s="8" t="s">
        <v>284</v>
      </c>
      <c r="G114" s="8" t="str">
        <f t="shared" si="4"/>
        <v>44-10-</v>
      </c>
      <c r="H114" s="8" t="str">
        <f t="shared" si="5"/>
        <v>trabajoconyuge-calle-secundaria</v>
      </c>
      <c r="I114" s="11">
        <f>Formulario!H46</f>
        <v>0</v>
      </c>
      <c r="K114" s="15"/>
      <c r="L114" s="16"/>
      <c r="M114" s="16"/>
      <c r="N114" s="16"/>
      <c r="O114" s="16"/>
      <c r="P114" s="16"/>
      <c r="Q114" s="16"/>
      <c r="R114" s="16"/>
      <c r="S114" s="16"/>
      <c r="T114" s="16"/>
      <c r="U114" s="16"/>
      <c r="V114" s="16"/>
      <c r="W114" s="16"/>
      <c r="X114" s="16"/>
      <c r="Y114" s="16"/>
      <c r="Z114" s="21"/>
    </row>
    <row r="115" spans="1:26" s="8" customFormat="1" x14ac:dyDescent="0.3">
      <c r="A115" s="10" t="str">
        <f t="shared" ref="A115" si="8">B115&amp;C115&amp;D115&amp;E115&amp;F115</f>
        <v>44-11-trabajoconyuge-ciudad</v>
      </c>
      <c r="B115" s="8" t="s">
        <v>359</v>
      </c>
      <c r="C115" s="10" t="s">
        <v>250</v>
      </c>
      <c r="D115" s="8" t="s">
        <v>360</v>
      </c>
      <c r="E115" s="8" t="s">
        <v>411</v>
      </c>
      <c r="F115" s="11"/>
      <c r="G115" s="8" t="str">
        <f t="shared" ref="G115" si="9">B115&amp;C115</f>
        <v>44-11-</v>
      </c>
      <c r="H115" s="8" t="str">
        <f t="shared" ref="H115" si="10">D115&amp;E115&amp;F115</f>
        <v>trabajoconyuge-ciudad</v>
      </c>
      <c r="I115" s="33">
        <f>Formulario!I45</f>
        <v>0</v>
      </c>
      <c r="K115" s="15"/>
      <c r="L115" s="16"/>
      <c r="M115" s="16"/>
      <c r="N115" s="16"/>
      <c r="O115" s="16"/>
      <c r="P115" s="16"/>
      <c r="Q115" s="16"/>
      <c r="R115" s="16"/>
      <c r="S115" s="16"/>
      <c r="T115" s="16"/>
      <c r="U115" s="16"/>
      <c r="V115" s="16"/>
      <c r="W115" s="16"/>
      <c r="X115" s="16"/>
      <c r="Y115" s="16"/>
      <c r="Z115" s="21"/>
    </row>
    <row r="116" spans="1:26" x14ac:dyDescent="0.3">
      <c r="A116" s="10" t="str">
        <f t="shared" si="7"/>
        <v>45-01-conyugeempleoanterior-empleador</v>
      </c>
      <c r="B116" t="s">
        <v>357</v>
      </c>
      <c r="C116" s="10" t="s">
        <v>240</v>
      </c>
      <c r="D116" s="10" t="s">
        <v>358</v>
      </c>
      <c r="E116" s="8" t="s">
        <v>365</v>
      </c>
      <c r="G116" s="8" t="str">
        <f t="shared" si="4"/>
        <v>45-01-</v>
      </c>
      <c r="H116" s="8" t="str">
        <f t="shared" si="5"/>
        <v>conyugeempleoanterior-empleador</v>
      </c>
      <c r="I116" s="11">
        <f>Formulario!B48</f>
        <v>0</v>
      </c>
      <c r="K116" s="15"/>
      <c r="L116" s="16"/>
      <c r="M116" s="16"/>
      <c r="N116" s="16"/>
      <c r="O116" s="16"/>
      <c r="P116" s="16"/>
      <c r="Q116" s="16"/>
      <c r="R116" s="16"/>
      <c r="S116" s="16"/>
      <c r="T116" s="16"/>
      <c r="U116" s="16"/>
      <c r="V116" s="16"/>
      <c r="W116" s="16"/>
      <c r="X116" s="16"/>
      <c r="Y116" s="16"/>
      <c r="Z116" s="21"/>
    </row>
    <row r="117" spans="1:26" x14ac:dyDescent="0.3">
      <c r="A117" s="10" t="str">
        <f t="shared" si="7"/>
        <v>45-02-conyugeempleoanterior-direccion</v>
      </c>
      <c r="B117" t="s">
        <v>357</v>
      </c>
      <c r="C117" s="10" t="s">
        <v>241</v>
      </c>
      <c r="D117" s="10" t="s">
        <v>358</v>
      </c>
      <c r="E117" s="8" t="s">
        <v>366</v>
      </c>
      <c r="G117" s="8" t="str">
        <f t="shared" si="4"/>
        <v>45-02-</v>
      </c>
      <c r="H117" s="8" t="str">
        <f t="shared" si="5"/>
        <v>conyugeempleoanterior-direccion</v>
      </c>
      <c r="I117" s="11">
        <f>Formulario!G48</f>
        <v>0</v>
      </c>
      <c r="K117" s="15"/>
      <c r="L117" s="16"/>
      <c r="M117" s="16"/>
      <c r="N117" s="16"/>
      <c r="O117" s="16"/>
      <c r="P117" s="16"/>
      <c r="Q117" s="16"/>
      <c r="R117" s="16"/>
      <c r="S117" s="16"/>
      <c r="T117" s="16"/>
      <c r="U117" s="16"/>
      <c r="V117" s="16"/>
      <c r="W117" s="16"/>
      <c r="X117" s="16"/>
      <c r="Y117" s="16"/>
      <c r="Z117" s="21"/>
    </row>
    <row r="118" spans="1:26" x14ac:dyDescent="0.3">
      <c r="A118" s="10" t="str">
        <f t="shared" si="7"/>
        <v>45-03-conyugeempleoanterior-telefono</v>
      </c>
      <c r="B118" t="s">
        <v>357</v>
      </c>
      <c r="C118" s="8" t="s">
        <v>242</v>
      </c>
      <c r="D118" s="10" t="s">
        <v>358</v>
      </c>
      <c r="E118" s="8" t="s">
        <v>285</v>
      </c>
      <c r="G118" s="8" t="str">
        <f t="shared" si="4"/>
        <v>45-03-</v>
      </c>
      <c r="H118" s="8" t="str">
        <f t="shared" si="5"/>
        <v>conyugeempleoanterior-telefono</v>
      </c>
      <c r="I118" s="11">
        <f>Formulario!B49</f>
        <v>0</v>
      </c>
      <c r="K118" s="15"/>
      <c r="L118" s="16"/>
      <c r="M118" s="16"/>
      <c r="N118" s="16"/>
      <c r="O118" s="16"/>
      <c r="P118" s="16"/>
      <c r="Q118" s="16"/>
      <c r="R118" s="16"/>
      <c r="S118" s="16"/>
      <c r="T118" s="16"/>
      <c r="U118" s="16"/>
      <c r="V118" s="16"/>
      <c r="W118" s="16"/>
      <c r="X118" s="16"/>
      <c r="Y118" s="16"/>
      <c r="Z118" s="21"/>
    </row>
    <row r="119" spans="1:26" x14ac:dyDescent="0.3">
      <c r="A119" s="10" t="str">
        <f t="shared" si="7"/>
        <v>45-04-conyugeempleoanterior-cargo</v>
      </c>
      <c r="B119" t="s">
        <v>357</v>
      </c>
      <c r="C119" s="11" t="s">
        <v>243</v>
      </c>
      <c r="D119" s="10" t="s">
        <v>358</v>
      </c>
      <c r="E119" s="8" t="s">
        <v>367</v>
      </c>
      <c r="G119" s="8" t="str">
        <f t="shared" si="4"/>
        <v>45-04-</v>
      </c>
      <c r="H119" s="8" t="str">
        <f t="shared" si="5"/>
        <v>conyugeempleoanterior-cargo</v>
      </c>
      <c r="I119" s="11">
        <f>Formulario!D49</f>
        <v>0</v>
      </c>
      <c r="K119" s="15"/>
      <c r="L119" s="16"/>
      <c r="M119" s="16"/>
      <c r="N119" s="16"/>
      <c r="O119" s="16"/>
      <c r="P119" s="16"/>
      <c r="Q119" s="16"/>
      <c r="R119" s="16"/>
      <c r="S119" s="16"/>
      <c r="T119" s="16"/>
      <c r="U119" s="16"/>
      <c r="V119" s="16"/>
      <c r="W119" s="16"/>
      <c r="X119" s="16"/>
      <c r="Y119" s="16"/>
      <c r="Z119" s="21"/>
    </row>
    <row r="120" spans="1:26" x14ac:dyDescent="0.3">
      <c r="A120" s="10" t="str">
        <f t="shared" si="7"/>
        <v>45-05-conyugeempleoanterior-fecha-ingreso</v>
      </c>
      <c r="B120" t="s">
        <v>357</v>
      </c>
      <c r="C120" s="11" t="s">
        <v>244</v>
      </c>
      <c r="D120" s="10" t="s">
        <v>358</v>
      </c>
      <c r="E120" s="10" t="s">
        <v>581</v>
      </c>
      <c r="G120" s="8" t="str">
        <f t="shared" si="4"/>
        <v>45-05-</v>
      </c>
      <c r="H120" s="8" t="str">
        <f t="shared" si="5"/>
        <v>conyugeempleoanterior-fecha-ingreso</v>
      </c>
      <c r="I120" s="11">
        <f>Formulario!G49</f>
        <v>0</v>
      </c>
      <c r="K120" s="15"/>
      <c r="L120" s="16"/>
      <c r="M120" s="16"/>
      <c r="N120" s="16"/>
      <c r="O120" s="16"/>
      <c r="P120" s="16"/>
      <c r="Q120" s="16"/>
      <c r="R120" s="16"/>
      <c r="S120" s="16"/>
      <c r="T120" s="16"/>
      <c r="U120" s="16"/>
      <c r="V120" s="16"/>
      <c r="W120" s="16"/>
      <c r="X120" s="16"/>
      <c r="Y120" s="16"/>
      <c r="Z120" s="21"/>
    </row>
    <row r="121" spans="1:26" x14ac:dyDescent="0.3">
      <c r="A121" s="10" t="str">
        <f t="shared" si="7"/>
        <v>45-06-conyugeempleoanterior-salida</v>
      </c>
      <c r="B121" t="s">
        <v>357</v>
      </c>
      <c r="C121" s="8" t="s">
        <v>245</v>
      </c>
      <c r="D121" s="10" t="s">
        <v>358</v>
      </c>
      <c r="E121" s="8" t="s">
        <v>368</v>
      </c>
      <c r="G121" s="8" t="str">
        <f t="shared" si="4"/>
        <v>45-06-</v>
      </c>
      <c r="H121" s="8" t="str">
        <f t="shared" si="5"/>
        <v>conyugeempleoanterior-salida</v>
      </c>
      <c r="I121" s="11">
        <f>Formulario!I49</f>
        <v>0</v>
      </c>
      <c r="K121" s="15"/>
      <c r="L121" s="16"/>
      <c r="M121" s="16"/>
      <c r="N121" s="16"/>
      <c r="O121" s="16"/>
      <c r="P121" s="16"/>
      <c r="Q121" s="16"/>
      <c r="R121" s="16"/>
      <c r="S121" s="16"/>
      <c r="T121" s="16"/>
      <c r="U121" s="16"/>
      <c r="V121" s="16"/>
      <c r="W121" s="16"/>
      <c r="X121" s="16"/>
      <c r="Y121" s="16"/>
      <c r="Z121" s="21"/>
    </row>
    <row r="122" spans="1:26" x14ac:dyDescent="0.3">
      <c r="A122" s="10" t="str">
        <f t="shared" si="7"/>
        <v>511-01-dependiente-sueldo</v>
      </c>
      <c r="B122" s="8" t="s">
        <v>355</v>
      </c>
      <c r="C122" s="10" t="s">
        <v>240</v>
      </c>
      <c r="D122" t="s">
        <v>356</v>
      </c>
      <c r="E122" s="8" t="s">
        <v>428</v>
      </c>
      <c r="G122" s="8" t="str">
        <f t="shared" si="4"/>
        <v>511-01-</v>
      </c>
      <c r="H122" s="8" t="str">
        <f t="shared" si="5"/>
        <v>dependiente-sueldo</v>
      </c>
      <c r="I122" s="11">
        <f>Formulario!B54</f>
        <v>0</v>
      </c>
      <c r="K122" s="15"/>
      <c r="L122" s="16"/>
      <c r="M122" s="16"/>
      <c r="N122" s="16"/>
      <c r="O122" s="16"/>
      <c r="P122" s="16"/>
      <c r="Q122" s="16"/>
      <c r="R122" s="16"/>
      <c r="S122" s="16"/>
      <c r="T122" s="16"/>
      <c r="U122" s="16"/>
      <c r="V122" s="16"/>
      <c r="W122" s="16"/>
      <c r="X122" s="16"/>
      <c r="Y122" s="16"/>
      <c r="Z122" s="21"/>
    </row>
    <row r="123" spans="1:26" x14ac:dyDescent="0.3">
      <c r="A123" s="10" t="str">
        <f t="shared" si="7"/>
        <v>511-02-dependiente-ingreso-variable</v>
      </c>
      <c r="B123" s="8" t="s">
        <v>355</v>
      </c>
      <c r="C123" s="10" t="s">
        <v>241</v>
      </c>
      <c r="D123" t="s">
        <v>356</v>
      </c>
      <c r="E123" s="8" t="s">
        <v>429</v>
      </c>
      <c r="G123" s="8" t="str">
        <f t="shared" si="4"/>
        <v>511-02-</v>
      </c>
      <c r="H123" s="8" t="str">
        <f t="shared" si="5"/>
        <v>dependiente-ingreso-variable</v>
      </c>
      <c r="I123" s="11">
        <f>Formulario!B55</f>
        <v>0</v>
      </c>
      <c r="K123" s="15"/>
      <c r="L123" s="16"/>
      <c r="M123" s="16"/>
      <c r="N123" s="16"/>
      <c r="O123" s="16"/>
      <c r="P123" s="16"/>
      <c r="Q123" s="16"/>
      <c r="R123" s="16"/>
      <c r="S123" s="16"/>
      <c r="T123" s="16"/>
      <c r="U123" s="16"/>
      <c r="V123" s="16"/>
      <c r="W123" s="16"/>
      <c r="X123" s="16"/>
      <c r="Y123" s="16"/>
      <c r="Z123" s="21"/>
    </row>
    <row r="124" spans="1:26" x14ac:dyDescent="0.3">
      <c r="A124" s="10" t="str">
        <f t="shared" si="7"/>
        <v>511-09-dependiente-otros-ingresos</v>
      </c>
      <c r="B124" s="8" t="s">
        <v>355</v>
      </c>
      <c r="C124" s="8" t="s">
        <v>248</v>
      </c>
      <c r="D124" t="s">
        <v>356</v>
      </c>
      <c r="E124" s="8" t="s">
        <v>430</v>
      </c>
      <c r="G124" s="8" t="str">
        <f t="shared" si="4"/>
        <v>511-09-</v>
      </c>
      <c r="H124" s="8" t="str">
        <f t="shared" si="5"/>
        <v>dependiente-otros-ingresos</v>
      </c>
      <c r="I124" s="11">
        <f>Formulario!B56</f>
        <v>0</v>
      </c>
      <c r="K124" s="15"/>
      <c r="L124" s="16"/>
      <c r="M124" s="16"/>
      <c r="N124" s="16"/>
      <c r="O124" s="16"/>
      <c r="P124" s="16"/>
      <c r="Q124" s="16"/>
      <c r="R124" s="16"/>
      <c r="S124" s="16"/>
      <c r="T124" s="16"/>
      <c r="U124" s="16"/>
      <c r="V124" s="16"/>
      <c r="W124" s="16"/>
      <c r="X124" s="16"/>
      <c r="Y124" s="16"/>
      <c r="Z124" s="21"/>
    </row>
    <row r="125" spans="1:26" x14ac:dyDescent="0.3">
      <c r="A125" s="10" t="str">
        <f t="shared" si="7"/>
        <v>511-10-dependiente-origen-otros-ingresos</v>
      </c>
      <c r="B125" s="8" t="s">
        <v>355</v>
      </c>
      <c r="C125" s="11" t="s">
        <v>249</v>
      </c>
      <c r="D125" t="s">
        <v>356</v>
      </c>
      <c r="E125" s="8" t="s">
        <v>431</v>
      </c>
      <c r="G125" s="8" t="str">
        <f t="shared" si="4"/>
        <v>511-10-</v>
      </c>
      <c r="H125" s="8" t="str">
        <f t="shared" si="5"/>
        <v>dependiente-origen-otros-ingresos</v>
      </c>
      <c r="I125" s="11">
        <f>Formulario!B57</f>
        <v>0</v>
      </c>
      <c r="K125" s="15"/>
      <c r="L125" s="16"/>
      <c r="M125" s="16"/>
      <c r="N125" s="16"/>
      <c r="O125" s="16"/>
      <c r="P125" s="16"/>
      <c r="Q125" s="16"/>
      <c r="R125" s="16"/>
      <c r="S125" s="16"/>
      <c r="T125" s="16"/>
      <c r="U125" s="16"/>
      <c r="V125" s="16"/>
      <c r="W125" s="16"/>
      <c r="X125" s="16"/>
      <c r="Y125" s="16"/>
      <c r="Z125" s="21"/>
    </row>
    <row r="126" spans="1:26" x14ac:dyDescent="0.3">
      <c r="A126" s="10" t="str">
        <f t="shared" si="7"/>
        <v>511-11-dependiente-conyuge-ingreso</v>
      </c>
      <c r="B126" s="8" t="s">
        <v>355</v>
      </c>
      <c r="C126" s="11" t="s">
        <v>250</v>
      </c>
      <c r="D126" t="s">
        <v>356</v>
      </c>
      <c r="E126" s="8" t="s">
        <v>432</v>
      </c>
      <c r="G126" s="8" t="str">
        <f t="shared" si="4"/>
        <v>511-11-</v>
      </c>
      <c r="H126" s="8" t="str">
        <f t="shared" si="5"/>
        <v>dependiente-conyuge-ingreso</v>
      </c>
      <c r="I126" s="11">
        <f>Formulario!B58</f>
        <v>0</v>
      </c>
      <c r="K126" s="15"/>
      <c r="L126" s="16"/>
      <c r="M126" s="16"/>
      <c r="N126" s="16"/>
      <c r="O126" s="16"/>
      <c r="P126" s="16"/>
      <c r="Q126" s="16"/>
      <c r="R126" s="16"/>
      <c r="S126" s="16"/>
      <c r="T126" s="16"/>
      <c r="U126" s="16"/>
      <c r="V126" s="16"/>
      <c r="W126" s="16"/>
      <c r="X126" s="16"/>
      <c r="Y126" s="16"/>
      <c r="Z126" s="21"/>
    </row>
    <row r="127" spans="1:26" x14ac:dyDescent="0.3">
      <c r="A127" s="10" t="str">
        <f t="shared" si="7"/>
        <v>511-12-dependiente-conyuge-otros-ingresos</v>
      </c>
      <c r="B127" s="8" t="s">
        <v>355</v>
      </c>
      <c r="C127" s="8" t="s">
        <v>251</v>
      </c>
      <c r="D127" t="s">
        <v>356</v>
      </c>
      <c r="E127" s="8" t="s">
        <v>433</v>
      </c>
      <c r="G127" s="8" t="str">
        <f t="shared" si="4"/>
        <v>511-12-</v>
      </c>
      <c r="H127" s="8" t="str">
        <f t="shared" si="5"/>
        <v>dependiente-conyuge-otros-ingresos</v>
      </c>
      <c r="I127" s="11">
        <f>Formulario!B59</f>
        <v>0</v>
      </c>
      <c r="K127" s="15"/>
      <c r="L127" s="16"/>
      <c r="M127" s="16"/>
      <c r="N127" s="16"/>
      <c r="O127" s="16"/>
      <c r="P127" s="16"/>
      <c r="Q127" s="16"/>
      <c r="R127" s="16"/>
      <c r="S127" s="16"/>
      <c r="T127" s="16"/>
      <c r="U127" s="16"/>
      <c r="V127" s="16"/>
      <c r="W127" s="16"/>
      <c r="X127" s="16"/>
      <c r="Y127" s="16"/>
      <c r="Z127" s="21"/>
    </row>
    <row r="128" spans="1:26" x14ac:dyDescent="0.3">
      <c r="A128" s="10" t="str">
        <f t="shared" si="7"/>
        <v>511-13-dependiente-ingresos-financieros</v>
      </c>
      <c r="B128" s="8" t="s">
        <v>355</v>
      </c>
      <c r="C128" s="8" t="s">
        <v>252</v>
      </c>
      <c r="D128" t="s">
        <v>356</v>
      </c>
      <c r="E128" s="8" t="s">
        <v>434</v>
      </c>
      <c r="G128" s="8" t="str">
        <f t="shared" si="4"/>
        <v>511-13-</v>
      </c>
      <c r="H128" s="8" t="str">
        <f t="shared" si="5"/>
        <v>dependiente-ingresos-financieros</v>
      </c>
      <c r="I128" s="11">
        <f>Formulario!B60</f>
        <v>0</v>
      </c>
      <c r="K128" s="15"/>
      <c r="L128" s="16"/>
      <c r="M128" s="16"/>
      <c r="N128" s="16"/>
      <c r="O128" s="16"/>
      <c r="P128" s="16"/>
      <c r="Q128" s="16"/>
      <c r="R128" s="16"/>
      <c r="S128" s="16"/>
      <c r="T128" s="16"/>
      <c r="U128" s="16"/>
      <c r="V128" s="16"/>
      <c r="W128" s="16"/>
      <c r="X128" s="16"/>
      <c r="Y128" s="16"/>
      <c r="Z128" s="21"/>
    </row>
    <row r="129" spans="1:26" x14ac:dyDescent="0.3">
      <c r="A129" s="10" t="str">
        <f t="shared" si="7"/>
        <v>511-14-dependiente-pension-jubilar</v>
      </c>
      <c r="B129" s="8" t="s">
        <v>355</v>
      </c>
      <c r="C129" s="8" t="s">
        <v>253</v>
      </c>
      <c r="D129" t="s">
        <v>356</v>
      </c>
      <c r="E129" s="8" t="s">
        <v>435</v>
      </c>
      <c r="G129" s="8" t="str">
        <f t="shared" si="4"/>
        <v>511-14-</v>
      </c>
      <c r="H129" s="8" t="str">
        <f t="shared" si="5"/>
        <v>dependiente-pension-jubilar</v>
      </c>
      <c r="I129" s="11">
        <f>Formulario!B61</f>
        <v>0</v>
      </c>
      <c r="K129" s="15"/>
      <c r="L129" s="16"/>
      <c r="M129" s="16"/>
      <c r="N129" s="16"/>
      <c r="O129" s="16"/>
      <c r="P129" s="16"/>
      <c r="Q129" s="16"/>
      <c r="R129" s="16"/>
      <c r="S129" s="16"/>
      <c r="T129" s="16"/>
      <c r="U129" s="16"/>
      <c r="V129" s="16"/>
      <c r="W129" s="16"/>
      <c r="X129" s="16"/>
      <c r="Y129" s="16"/>
      <c r="Z129" s="21"/>
    </row>
    <row r="130" spans="1:26" s="8" customFormat="1" x14ac:dyDescent="0.3">
      <c r="A130" s="10" t="str">
        <f t="shared" ref="A130" si="11">B130&amp;C130&amp;D130&amp;E130&amp;F130</f>
        <v>511-15-dependiente-pension-jubilar-conyuge</v>
      </c>
      <c r="B130" s="8" t="s">
        <v>355</v>
      </c>
      <c r="C130" s="11" t="s">
        <v>254</v>
      </c>
      <c r="D130" s="8" t="s">
        <v>356</v>
      </c>
      <c r="E130" s="10" t="s">
        <v>564</v>
      </c>
      <c r="F130" s="11"/>
      <c r="G130" s="8" t="str">
        <f>B130&amp;C130</f>
        <v>511-15-</v>
      </c>
      <c r="H130" s="8" t="str">
        <f>D130&amp;E130&amp;F130</f>
        <v>dependiente-pension-jubilar-conyuge</v>
      </c>
      <c r="I130" s="11">
        <f>Formulario!B62</f>
        <v>0</v>
      </c>
      <c r="K130" s="15"/>
      <c r="L130" s="16"/>
      <c r="M130" s="16"/>
      <c r="N130" s="16"/>
      <c r="O130" s="16"/>
      <c r="P130" s="16"/>
      <c r="Q130" s="16"/>
      <c r="R130" s="16"/>
      <c r="S130" s="16"/>
      <c r="T130" s="16"/>
      <c r="U130" s="16"/>
      <c r="V130" s="16"/>
      <c r="W130" s="16"/>
      <c r="X130" s="16"/>
      <c r="Y130" s="16"/>
      <c r="Z130" s="21"/>
    </row>
    <row r="131" spans="1:26" s="8" customFormat="1" x14ac:dyDescent="0.3">
      <c r="A131" s="10" t="str">
        <f t="shared" ref="A131:A132" si="12">B131&amp;C131&amp;D131&amp;E131&amp;F131</f>
        <v>511-16-dependiente-ingreso-rentas</v>
      </c>
      <c r="B131" s="8" t="s">
        <v>355</v>
      </c>
      <c r="C131" s="11" t="s">
        <v>255</v>
      </c>
      <c r="D131" s="8" t="s">
        <v>356</v>
      </c>
      <c r="E131" s="10" t="s">
        <v>565</v>
      </c>
      <c r="F131" s="11"/>
      <c r="G131" s="8" t="str">
        <f t="shared" ref="G131:G132" si="13">B131&amp;C131</f>
        <v>511-16-</v>
      </c>
      <c r="H131" s="8" t="str">
        <f t="shared" ref="H131:H132" si="14">D131&amp;E131&amp;F131</f>
        <v>dependiente-ingreso-rentas</v>
      </c>
      <c r="I131" s="11">
        <f>Formulario!B63</f>
        <v>0</v>
      </c>
      <c r="K131" s="15"/>
      <c r="L131" s="16"/>
      <c r="M131" s="16"/>
      <c r="N131" s="16"/>
      <c r="O131" s="16"/>
      <c r="P131" s="16"/>
      <c r="Q131" s="16"/>
      <c r="R131" s="16"/>
      <c r="S131" s="16"/>
      <c r="T131" s="16"/>
      <c r="U131" s="16"/>
      <c r="V131" s="16"/>
      <c r="W131" s="16"/>
      <c r="X131" s="16"/>
      <c r="Y131" s="16"/>
      <c r="Z131" s="21"/>
    </row>
    <row r="132" spans="1:26" s="8" customFormat="1" x14ac:dyDescent="0.3">
      <c r="A132" s="10" t="str">
        <f t="shared" si="12"/>
        <v>511-17-dependiente-ingreso-remesas</v>
      </c>
      <c r="B132" s="8" t="s">
        <v>355</v>
      </c>
      <c r="C132" s="11" t="s">
        <v>256</v>
      </c>
      <c r="D132" s="8" t="s">
        <v>356</v>
      </c>
      <c r="E132" s="10" t="s">
        <v>566</v>
      </c>
      <c r="F132" s="11"/>
      <c r="G132" s="8" t="str">
        <f t="shared" si="13"/>
        <v>511-17-</v>
      </c>
      <c r="H132" s="8" t="str">
        <f t="shared" si="14"/>
        <v>dependiente-ingreso-remesas</v>
      </c>
      <c r="I132" s="11">
        <f>Formulario!B64</f>
        <v>0</v>
      </c>
      <c r="K132" s="15"/>
      <c r="L132" s="16"/>
      <c r="M132" s="16"/>
      <c r="N132" s="16"/>
      <c r="O132" s="16"/>
      <c r="P132" s="16"/>
      <c r="Q132" s="16"/>
      <c r="R132" s="16"/>
      <c r="S132" s="16"/>
      <c r="T132" s="16"/>
      <c r="U132" s="16"/>
      <c r="V132" s="16"/>
      <c r="W132" s="16"/>
      <c r="X132" s="16"/>
      <c r="Y132" s="16"/>
      <c r="Z132" s="21"/>
    </row>
    <row r="133" spans="1:26" s="8" customFormat="1" x14ac:dyDescent="0.3">
      <c r="A133" s="10" t="str">
        <f t="shared" si="7"/>
        <v>511-49-dependiente-total-ingresos</v>
      </c>
      <c r="B133" s="8" t="s">
        <v>355</v>
      </c>
      <c r="C133" s="8" t="s">
        <v>463</v>
      </c>
      <c r="D133" s="8" t="s">
        <v>356</v>
      </c>
      <c r="E133" s="8" t="s">
        <v>436</v>
      </c>
      <c r="F133" s="11"/>
      <c r="G133" s="8" t="str">
        <f t="shared" si="4"/>
        <v>511-49-</v>
      </c>
      <c r="H133" s="8" t="str">
        <f t="shared" si="5"/>
        <v>dependiente-total-ingresos</v>
      </c>
      <c r="I133" s="11">
        <f>Formulario!B67</f>
        <v>0</v>
      </c>
      <c r="K133" s="15"/>
      <c r="L133" s="16"/>
      <c r="M133" s="16"/>
      <c r="N133" s="16"/>
      <c r="O133" s="16"/>
      <c r="P133" s="16"/>
      <c r="Q133" s="16"/>
      <c r="R133" s="16"/>
      <c r="S133" s="16"/>
      <c r="T133" s="16"/>
      <c r="U133" s="16"/>
      <c r="V133" s="16"/>
      <c r="W133" s="16"/>
      <c r="X133" s="16"/>
      <c r="Y133" s="16"/>
      <c r="Z133" s="21"/>
    </row>
    <row r="134" spans="1:26" x14ac:dyDescent="0.3">
      <c r="A134" s="10" t="str">
        <f t="shared" si="7"/>
        <v>511-51-dependiente-alimentacion</v>
      </c>
      <c r="B134" s="8" t="s">
        <v>355</v>
      </c>
      <c r="C134" s="8" t="s">
        <v>464</v>
      </c>
      <c r="D134" t="s">
        <v>356</v>
      </c>
      <c r="E134" s="8" t="s">
        <v>437</v>
      </c>
      <c r="G134" s="8" t="str">
        <f t="shared" ref="G134:G198" si="15">B134&amp;C134</f>
        <v>511-51-</v>
      </c>
      <c r="H134" s="8" t="str">
        <f t="shared" ref="H134:H198" si="16">D134&amp;E134&amp;F134</f>
        <v>dependiente-alimentacion</v>
      </c>
      <c r="I134" s="11">
        <f>Formulario!D54</f>
        <v>0</v>
      </c>
      <c r="K134" s="15"/>
      <c r="L134" s="16"/>
      <c r="M134" s="16"/>
      <c r="N134" s="16"/>
      <c r="O134" s="16"/>
      <c r="P134" s="16"/>
      <c r="Q134" s="16"/>
      <c r="R134" s="16"/>
      <c r="S134" s="16"/>
      <c r="T134" s="16"/>
      <c r="U134" s="16"/>
      <c r="V134" s="16"/>
      <c r="W134" s="16"/>
      <c r="X134" s="16"/>
      <c r="Y134" s="16"/>
      <c r="Z134" s="21"/>
    </row>
    <row r="135" spans="1:26" x14ac:dyDescent="0.3">
      <c r="A135" s="10" t="str">
        <f t="shared" si="7"/>
        <v>511-52-dependiente-servicios-basicos</v>
      </c>
      <c r="B135" s="8" t="s">
        <v>355</v>
      </c>
      <c r="C135" s="8" t="s">
        <v>326</v>
      </c>
      <c r="D135" t="s">
        <v>356</v>
      </c>
      <c r="E135" s="8" t="s">
        <v>438</v>
      </c>
      <c r="G135" s="8" t="str">
        <f t="shared" si="15"/>
        <v>511-52-</v>
      </c>
      <c r="H135" s="8" t="str">
        <f t="shared" si="16"/>
        <v>dependiente-servicios-basicos</v>
      </c>
      <c r="I135" s="11">
        <f>Formulario!D55</f>
        <v>0</v>
      </c>
      <c r="K135" s="15"/>
      <c r="L135" s="16"/>
      <c r="M135" s="16"/>
      <c r="N135" s="16"/>
      <c r="O135" s="16"/>
      <c r="P135" s="16"/>
      <c r="Q135" s="16"/>
      <c r="R135" s="16"/>
      <c r="S135" s="16"/>
      <c r="T135" s="16"/>
      <c r="U135" s="16"/>
      <c r="V135" s="16"/>
      <c r="W135" s="16"/>
      <c r="X135" s="16"/>
      <c r="Y135" s="16"/>
      <c r="Z135" s="21"/>
    </row>
    <row r="136" spans="1:26" x14ac:dyDescent="0.3">
      <c r="A136" s="10" t="str">
        <f t="shared" si="7"/>
        <v>511-53-dependiente-arriendo</v>
      </c>
      <c r="B136" s="8" t="s">
        <v>355</v>
      </c>
      <c r="C136" s="8" t="s">
        <v>239</v>
      </c>
      <c r="D136" t="s">
        <v>356</v>
      </c>
      <c r="E136" s="8" t="s">
        <v>439</v>
      </c>
      <c r="G136" s="8" t="str">
        <f t="shared" si="15"/>
        <v>511-53-</v>
      </c>
      <c r="H136" s="8" t="str">
        <f t="shared" si="16"/>
        <v>dependiente-arriendo</v>
      </c>
      <c r="I136" s="11">
        <f>Formulario!D56</f>
        <v>0</v>
      </c>
      <c r="K136" s="15"/>
      <c r="L136" s="16"/>
      <c r="M136" s="16"/>
      <c r="N136" s="16"/>
      <c r="O136" s="16"/>
      <c r="P136" s="16"/>
      <c r="Q136" s="16"/>
      <c r="R136" s="16"/>
      <c r="S136" s="16"/>
      <c r="T136" s="16"/>
      <c r="U136" s="16"/>
      <c r="V136" s="16"/>
      <c r="W136" s="16"/>
      <c r="X136" s="16"/>
      <c r="Y136" s="16"/>
      <c r="Z136" s="21"/>
    </row>
    <row r="137" spans="1:26" x14ac:dyDescent="0.3">
      <c r="A137" s="10" t="str">
        <f t="shared" si="7"/>
        <v>511-54-dependiente-educacion</v>
      </c>
      <c r="B137" s="8" t="s">
        <v>355</v>
      </c>
      <c r="C137" s="8" t="s">
        <v>276</v>
      </c>
      <c r="D137" t="s">
        <v>356</v>
      </c>
      <c r="E137" s="8" t="s">
        <v>440</v>
      </c>
      <c r="G137" s="8" t="str">
        <f t="shared" si="15"/>
        <v>511-54-</v>
      </c>
      <c r="H137" s="8" t="str">
        <f t="shared" si="16"/>
        <v>dependiente-educacion</v>
      </c>
      <c r="I137" s="11">
        <f>Formulario!D57</f>
        <v>0</v>
      </c>
      <c r="K137" s="15"/>
      <c r="L137" s="16"/>
      <c r="M137" s="16"/>
      <c r="N137" s="16"/>
      <c r="O137" s="16"/>
      <c r="P137" s="16"/>
      <c r="Q137" s="16"/>
      <c r="R137" s="16"/>
      <c r="S137" s="16"/>
      <c r="T137" s="16"/>
      <c r="U137" s="16"/>
      <c r="V137" s="16"/>
      <c r="W137" s="16"/>
      <c r="X137" s="16"/>
      <c r="Y137" s="16"/>
      <c r="Z137" s="21"/>
    </row>
    <row r="138" spans="1:26" x14ac:dyDescent="0.3">
      <c r="A138" s="10" t="str">
        <f t="shared" si="7"/>
        <v>511-55-dependiente-vestimenta</v>
      </c>
      <c r="B138" s="8" t="s">
        <v>355</v>
      </c>
      <c r="C138" s="8" t="s">
        <v>278</v>
      </c>
      <c r="D138" t="s">
        <v>356</v>
      </c>
      <c r="E138" s="8" t="s">
        <v>441</v>
      </c>
      <c r="G138" s="8" t="str">
        <f t="shared" si="15"/>
        <v>511-55-</v>
      </c>
      <c r="H138" s="8" t="str">
        <f t="shared" si="16"/>
        <v>dependiente-vestimenta</v>
      </c>
      <c r="I138" s="11">
        <f>Formulario!D58</f>
        <v>0</v>
      </c>
      <c r="K138" s="15"/>
      <c r="L138" s="16"/>
      <c r="M138" s="16"/>
      <c r="N138" s="16"/>
      <c r="O138" s="16"/>
      <c r="P138" s="16"/>
      <c r="Q138" s="16"/>
      <c r="R138" s="16"/>
      <c r="S138" s="16"/>
      <c r="T138" s="16"/>
      <c r="U138" s="16"/>
      <c r="V138" s="16"/>
      <c r="W138" s="16"/>
      <c r="X138" s="16"/>
      <c r="Y138" s="16"/>
      <c r="Z138" s="21"/>
    </row>
    <row r="139" spans="1:26" x14ac:dyDescent="0.3">
      <c r="A139" s="10" t="str">
        <f t="shared" si="7"/>
        <v>511-56-dependiente-salud</v>
      </c>
      <c r="B139" s="8" t="s">
        <v>355</v>
      </c>
      <c r="C139" s="8" t="s">
        <v>289</v>
      </c>
      <c r="D139" t="s">
        <v>356</v>
      </c>
      <c r="E139" s="8" t="s">
        <v>442</v>
      </c>
      <c r="G139" s="8" t="str">
        <f t="shared" si="15"/>
        <v>511-56-</v>
      </c>
      <c r="H139" s="8" t="str">
        <f t="shared" si="16"/>
        <v>dependiente-salud</v>
      </c>
      <c r="I139" s="11">
        <f>Formulario!D59</f>
        <v>0</v>
      </c>
      <c r="K139" s="15"/>
      <c r="L139" s="16"/>
      <c r="M139" s="16"/>
      <c r="N139" s="16"/>
      <c r="O139" s="16"/>
      <c r="P139" s="16"/>
      <c r="Q139" s="16"/>
      <c r="R139" s="16"/>
      <c r="S139" s="16"/>
      <c r="T139" s="16"/>
      <c r="U139" s="16"/>
      <c r="V139" s="16"/>
      <c r="W139" s="16"/>
      <c r="X139" s="16"/>
      <c r="Y139" s="16"/>
      <c r="Z139" s="21"/>
    </row>
    <row r="140" spans="1:26" x14ac:dyDescent="0.3">
      <c r="A140" s="10" t="str">
        <f t="shared" si="7"/>
        <v>511-57-dependiente-deudas</v>
      </c>
      <c r="B140" s="8" t="s">
        <v>355</v>
      </c>
      <c r="C140" s="8" t="s">
        <v>465</v>
      </c>
      <c r="D140" t="s">
        <v>356</v>
      </c>
      <c r="E140" s="8" t="s">
        <v>443</v>
      </c>
      <c r="G140" s="8" t="str">
        <f t="shared" si="15"/>
        <v>511-57-</v>
      </c>
      <c r="H140" s="8" t="str">
        <f t="shared" si="16"/>
        <v>dependiente-deudas</v>
      </c>
      <c r="I140" s="11">
        <f>Formulario!D60</f>
        <v>0</v>
      </c>
      <c r="K140" s="15"/>
      <c r="L140" s="16"/>
      <c r="M140" s="16"/>
      <c r="N140" s="16"/>
      <c r="O140" s="16"/>
      <c r="P140" s="16"/>
      <c r="Q140" s="16"/>
      <c r="R140" s="16"/>
      <c r="S140" s="16"/>
      <c r="T140" s="16"/>
      <c r="U140" s="16"/>
      <c r="V140" s="16"/>
      <c r="W140" s="16"/>
      <c r="X140" s="16"/>
      <c r="Y140" s="16"/>
      <c r="Z140" s="21"/>
    </row>
    <row r="141" spans="1:26" x14ac:dyDescent="0.3">
      <c r="A141" s="10" t="str">
        <f t="shared" si="7"/>
        <v>511-58-dependiente-pago-prestamos</v>
      </c>
      <c r="B141" s="8" t="s">
        <v>355</v>
      </c>
      <c r="C141" s="8" t="s">
        <v>311</v>
      </c>
      <c r="D141" t="s">
        <v>356</v>
      </c>
      <c r="E141" s="8" t="s">
        <v>444</v>
      </c>
      <c r="G141" s="8" t="str">
        <f t="shared" si="15"/>
        <v>511-58-</v>
      </c>
      <c r="H141" s="8" t="str">
        <f t="shared" si="16"/>
        <v>dependiente-pago-prestamos</v>
      </c>
      <c r="I141" s="11">
        <f>Formulario!D61</f>
        <v>0</v>
      </c>
      <c r="K141" s="15"/>
      <c r="L141" s="16"/>
      <c r="M141" s="16"/>
      <c r="N141" s="16"/>
      <c r="O141" s="16"/>
      <c r="P141" s="16"/>
      <c r="Q141" s="16"/>
      <c r="R141" s="16"/>
      <c r="S141" s="16"/>
      <c r="T141" s="16"/>
      <c r="U141" s="16"/>
      <c r="V141" s="16"/>
      <c r="W141" s="16"/>
      <c r="X141" s="16"/>
      <c r="Y141" s="16"/>
      <c r="Z141" s="21"/>
    </row>
    <row r="142" spans="1:26" x14ac:dyDescent="0.3">
      <c r="A142" s="10" t="str">
        <f t="shared" si="7"/>
        <v>511-59-dependiente-cuota-tarjetas</v>
      </c>
      <c r="B142" s="8" t="s">
        <v>355</v>
      </c>
      <c r="C142" s="8" t="s">
        <v>466</v>
      </c>
      <c r="D142" t="s">
        <v>356</v>
      </c>
      <c r="E142" s="8" t="s">
        <v>445</v>
      </c>
      <c r="G142" s="8" t="str">
        <f t="shared" si="15"/>
        <v>511-59-</v>
      </c>
      <c r="H142" s="8" t="str">
        <f t="shared" si="16"/>
        <v>dependiente-cuota-tarjetas</v>
      </c>
      <c r="I142" s="11">
        <f>Formulario!D62</f>
        <v>0</v>
      </c>
      <c r="K142" s="15"/>
      <c r="L142" s="16"/>
      <c r="M142" s="16"/>
      <c r="N142" s="16"/>
      <c r="O142" s="16"/>
      <c r="P142" s="16"/>
      <c r="Q142" s="16"/>
      <c r="R142" s="16"/>
      <c r="S142" s="16"/>
      <c r="T142" s="16"/>
      <c r="U142" s="16"/>
      <c r="V142" s="16"/>
      <c r="W142" s="16"/>
      <c r="X142" s="16"/>
      <c r="Y142" s="16"/>
      <c r="Z142" s="21"/>
    </row>
    <row r="143" spans="1:26" x14ac:dyDescent="0.3">
      <c r="A143" s="10" t="str">
        <f t="shared" si="7"/>
        <v>511-60-dependiente-otros-egresos</v>
      </c>
      <c r="B143" s="8" t="s">
        <v>355</v>
      </c>
      <c r="C143" s="8" t="s">
        <v>467</v>
      </c>
      <c r="D143" t="s">
        <v>356</v>
      </c>
      <c r="E143" s="8" t="s">
        <v>446</v>
      </c>
      <c r="G143" s="8" t="str">
        <f t="shared" si="15"/>
        <v>511-60-</v>
      </c>
      <c r="H143" s="8" t="str">
        <f t="shared" si="16"/>
        <v>dependiente-otros-egresos</v>
      </c>
      <c r="I143" s="11">
        <f>Formulario!D63</f>
        <v>0</v>
      </c>
      <c r="K143" s="15"/>
      <c r="L143" s="16"/>
      <c r="M143" s="16"/>
      <c r="N143" s="16"/>
      <c r="O143" s="16"/>
      <c r="P143" s="16"/>
      <c r="Q143" s="16"/>
      <c r="R143" s="16"/>
      <c r="S143" s="16"/>
      <c r="T143" s="16"/>
      <c r="U143" s="16"/>
      <c r="V143" s="16"/>
      <c r="W143" s="16"/>
      <c r="X143" s="16"/>
      <c r="Y143" s="16"/>
      <c r="Z143" s="21"/>
    </row>
    <row r="144" spans="1:26" x14ac:dyDescent="0.3">
      <c r="A144" s="10" t="str">
        <f t="shared" si="7"/>
        <v>511-99-dependiente-total-egresos</v>
      </c>
      <c r="B144" t="s">
        <v>355</v>
      </c>
      <c r="C144" s="8" t="s">
        <v>468</v>
      </c>
      <c r="D144" t="s">
        <v>356</v>
      </c>
      <c r="E144" s="8" t="s">
        <v>447</v>
      </c>
      <c r="G144" s="8" t="str">
        <f t="shared" si="15"/>
        <v>511-99-</v>
      </c>
      <c r="H144" s="8" t="str">
        <f t="shared" si="16"/>
        <v>dependiente-total-egresos</v>
      </c>
      <c r="I144" s="11">
        <f>Formulario!D67</f>
        <v>0</v>
      </c>
      <c r="K144" s="15"/>
      <c r="L144" s="16"/>
      <c r="M144" s="16"/>
      <c r="N144" s="16"/>
      <c r="O144" s="16"/>
      <c r="P144" s="16"/>
      <c r="Q144" s="16"/>
      <c r="R144" s="16"/>
      <c r="S144" s="16"/>
      <c r="T144" s="16"/>
      <c r="U144" s="16"/>
      <c r="V144" s="16"/>
      <c r="W144" s="16"/>
      <c r="X144" s="16"/>
      <c r="Y144" s="16"/>
      <c r="Z144" s="21"/>
    </row>
    <row r="145" spans="1:26" x14ac:dyDescent="0.3">
      <c r="A145" s="10" t="str">
        <f t="shared" si="7"/>
        <v>512-01-independiente-ventas</v>
      </c>
      <c r="B145" s="8" t="s">
        <v>352</v>
      </c>
      <c r="C145" s="10" t="s">
        <v>240</v>
      </c>
      <c r="D145" t="s">
        <v>353</v>
      </c>
      <c r="E145" t="s">
        <v>448</v>
      </c>
      <c r="G145" s="8" t="str">
        <f t="shared" si="15"/>
        <v>512-01-</v>
      </c>
      <c r="H145" s="8" t="str">
        <f t="shared" si="16"/>
        <v>independiente-ventas</v>
      </c>
      <c r="I145" s="11">
        <f>Formulario!G54</f>
        <v>0</v>
      </c>
      <c r="K145" s="15"/>
      <c r="L145" s="16"/>
      <c r="M145" s="16"/>
      <c r="N145" s="16"/>
      <c r="O145" s="16"/>
      <c r="P145" s="16"/>
      <c r="Q145" s="16"/>
      <c r="R145" s="16"/>
      <c r="S145" s="16"/>
      <c r="T145" s="16"/>
      <c r="U145" s="16"/>
      <c r="V145" s="16"/>
      <c r="W145" s="16"/>
      <c r="X145" s="16"/>
      <c r="Y145" s="16"/>
      <c r="Z145" s="21"/>
    </row>
    <row r="146" spans="1:26" x14ac:dyDescent="0.3">
      <c r="A146" s="10" t="str">
        <f t="shared" si="7"/>
        <v>512-02-independiente-compras</v>
      </c>
      <c r="B146" s="8" t="s">
        <v>352</v>
      </c>
      <c r="C146" s="10" t="s">
        <v>241</v>
      </c>
      <c r="D146" s="8" t="s">
        <v>353</v>
      </c>
      <c r="E146" s="8" t="s">
        <v>449</v>
      </c>
      <c r="G146" s="8" t="str">
        <f t="shared" si="15"/>
        <v>512-02-</v>
      </c>
      <c r="H146" s="8" t="str">
        <f t="shared" si="16"/>
        <v>independiente-compras</v>
      </c>
      <c r="I146" s="11">
        <f>Formulario!G55</f>
        <v>0</v>
      </c>
      <c r="K146" s="15"/>
      <c r="L146" s="16"/>
      <c r="M146" s="16"/>
      <c r="N146" s="16"/>
      <c r="O146" s="16"/>
      <c r="P146" s="16"/>
      <c r="Q146" s="16"/>
      <c r="R146" s="16"/>
      <c r="S146" s="16"/>
      <c r="T146" s="16"/>
      <c r="U146" s="16"/>
      <c r="V146" s="16"/>
      <c r="W146" s="16"/>
      <c r="X146" s="16"/>
      <c r="Y146" s="16"/>
      <c r="Z146" s="21"/>
    </row>
    <row r="147" spans="1:26" x14ac:dyDescent="0.3">
      <c r="A147" s="10" t="str">
        <f t="shared" si="7"/>
        <v>512-03-independiente-servicios-basicos</v>
      </c>
      <c r="B147" s="8" t="s">
        <v>352</v>
      </c>
      <c r="C147" s="8" t="s">
        <v>242</v>
      </c>
      <c r="D147" s="8" t="s">
        <v>353</v>
      </c>
      <c r="E147" s="8" t="s">
        <v>438</v>
      </c>
      <c r="G147" s="8" t="str">
        <f t="shared" si="15"/>
        <v>512-03-</v>
      </c>
      <c r="H147" s="8" t="str">
        <f t="shared" si="16"/>
        <v>independiente-servicios-basicos</v>
      </c>
      <c r="I147" s="11">
        <f>Formulario!G56</f>
        <v>0</v>
      </c>
      <c r="K147" s="15"/>
      <c r="L147" s="16"/>
      <c r="M147" s="16"/>
      <c r="N147" s="16"/>
      <c r="O147" s="16"/>
      <c r="P147" s="16"/>
      <c r="Q147" s="16"/>
      <c r="R147" s="16"/>
      <c r="S147" s="16"/>
      <c r="T147" s="16"/>
      <c r="U147" s="16"/>
      <c r="V147" s="16"/>
      <c r="W147" s="16"/>
      <c r="X147" s="16"/>
      <c r="Y147" s="16"/>
      <c r="Z147" s="21"/>
    </row>
    <row r="148" spans="1:26" x14ac:dyDescent="0.3">
      <c r="A148" s="10" t="str">
        <f t="shared" si="7"/>
        <v>512-04-independiente-mantenimiento</v>
      </c>
      <c r="B148" s="8" t="s">
        <v>352</v>
      </c>
      <c r="C148" s="11" t="s">
        <v>243</v>
      </c>
      <c r="D148" s="8" t="s">
        <v>353</v>
      </c>
      <c r="E148" s="8" t="s">
        <v>450</v>
      </c>
      <c r="G148" s="8" t="str">
        <f t="shared" si="15"/>
        <v>512-04-</v>
      </c>
      <c r="H148" s="8" t="str">
        <f t="shared" si="16"/>
        <v>independiente-mantenimiento</v>
      </c>
      <c r="I148" s="11">
        <f>Formulario!G57</f>
        <v>0</v>
      </c>
      <c r="K148" s="15"/>
      <c r="L148" s="16"/>
      <c r="M148" s="16"/>
      <c r="N148" s="16"/>
      <c r="O148" s="16"/>
      <c r="P148" s="16"/>
      <c r="Q148" s="16"/>
      <c r="R148" s="16"/>
      <c r="S148" s="16"/>
      <c r="T148" s="16"/>
      <c r="U148" s="16"/>
      <c r="V148" s="16"/>
      <c r="W148" s="16"/>
      <c r="X148" s="16"/>
      <c r="Y148" s="16"/>
      <c r="Z148" s="21"/>
    </row>
    <row r="149" spans="1:26" x14ac:dyDescent="0.3">
      <c r="A149" s="10" t="str">
        <f t="shared" si="7"/>
        <v>512-05-independiente-pago-empleados</v>
      </c>
      <c r="B149" s="8" t="s">
        <v>352</v>
      </c>
      <c r="C149" s="11" t="s">
        <v>244</v>
      </c>
      <c r="D149" s="8" t="s">
        <v>353</v>
      </c>
      <c r="E149" s="8" t="s">
        <v>451</v>
      </c>
      <c r="G149" s="8" t="str">
        <f t="shared" si="15"/>
        <v>512-05-</v>
      </c>
      <c r="H149" s="8" t="str">
        <f t="shared" si="16"/>
        <v>independiente-pago-empleados</v>
      </c>
      <c r="I149" s="11">
        <f>Formulario!G58</f>
        <v>0</v>
      </c>
      <c r="K149" s="15"/>
      <c r="L149" s="16"/>
      <c r="M149" s="16"/>
      <c r="N149" s="16"/>
      <c r="O149" s="16"/>
      <c r="P149" s="16"/>
      <c r="Q149" s="16"/>
      <c r="R149" s="16"/>
      <c r="S149" s="16"/>
      <c r="T149" s="16"/>
      <c r="U149" s="16"/>
      <c r="V149" s="16"/>
      <c r="W149" s="16"/>
      <c r="X149" s="16"/>
      <c r="Y149" s="16"/>
      <c r="Z149" s="21"/>
    </row>
    <row r="150" spans="1:26" x14ac:dyDescent="0.3">
      <c r="A150" s="10" t="str">
        <f t="shared" si="7"/>
        <v>512-06-independiente-alquiler</v>
      </c>
      <c r="B150" s="8" t="s">
        <v>352</v>
      </c>
      <c r="C150" s="8" t="s">
        <v>245</v>
      </c>
      <c r="D150" s="8" t="s">
        <v>353</v>
      </c>
      <c r="E150" s="8" t="s">
        <v>452</v>
      </c>
      <c r="G150" s="8" t="str">
        <f t="shared" si="15"/>
        <v>512-06-</v>
      </c>
      <c r="H150" s="8" t="str">
        <f t="shared" si="16"/>
        <v>independiente-alquiler</v>
      </c>
      <c r="I150" s="11">
        <f>Formulario!G59</f>
        <v>0</v>
      </c>
      <c r="K150" s="15"/>
      <c r="L150" s="16"/>
      <c r="M150" s="16"/>
      <c r="N150" s="16"/>
      <c r="O150" s="16"/>
      <c r="P150" s="16"/>
      <c r="Q150" s="16"/>
      <c r="R150" s="16"/>
      <c r="S150" s="16"/>
      <c r="T150" s="16"/>
      <c r="U150" s="16"/>
      <c r="V150" s="16"/>
      <c r="W150" s="16"/>
      <c r="X150" s="16"/>
      <c r="Y150" s="16"/>
      <c r="Z150" s="21"/>
    </row>
    <row r="151" spans="1:26" x14ac:dyDescent="0.3">
      <c r="A151" s="10" t="str">
        <f t="shared" si="7"/>
        <v>512-07-independiente-transporte</v>
      </c>
      <c r="B151" s="8" t="s">
        <v>352</v>
      </c>
      <c r="C151" s="8" t="s">
        <v>246</v>
      </c>
      <c r="D151" s="8" t="s">
        <v>353</v>
      </c>
      <c r="E151" s="8" t="s">
        <v>453</v>
      </c>
      <c r="G151" s="8" t="str">
        <f t="shared" si="15"/>
        <v>512-07-</v>
      </c>
      <c r="H151" s="8" t="str">
        <f t="shared" si="16"/>
        <v>independiente-transporte</v>
      </c>
      <c r="I151" s="11">
        <f>Formulario!G60</f>
        <v>0</v>
      </c>
      <c r="K151" s="15"/>
      <c r="L151" s="16"/>
      <c r="M151" s="16"/>
      <c r="N151" s="16"/>
      <c r="O151" s="16"/>
      <c r="P151" s="16"/>
      <c r="Q151" s="16"/>
      <c r="R151" s="16"/>
      <c r="S151" s="16"/>
      <c r="T151" s="16"/>
      <c r="U151" s="16"/>
      <c r="V151" s="16"/>
      <c r="W151" s="16"/>
      <c r="X151" s="16"/>
      <c r="Y151" s="16"/>
      <c r="Z151" s="21"/>
    </row>
    <row r="152" spans="1:26" x14ac:dyDescent="0.3">
      <c r="A152" s="10" t="str">
        <f t="shared" si="7"/>
        <v>512-08-independiente-utilidad</v>
      </c>
      <c r="B152" s="8" t="s">
        <v>352</v>
      </c>
      <c r="C152" s="8" t="s">
        <v>247</v>
      </c>
      <c r="D152" s="8" t="s">
        <v>353</v>
      </c>
      <c r="E152" s="8" t="s">
        <v>454</v>
      </c>
      <c r="G152" s="8" t="str">
        <f t="shared" si="15"/>
        <v>512-08-</v>
      </c>
      <c r="H152" s="8" t="str">
        <f t="shared" si="16"/>
        <v>independiente-utilidad</v>
      </c>
      <c r="I152" s="11">
        <f>Formulario!G61</f>
        <v>0</v>
      </c>
      <c r="K152" s="15"/>
      <c r="L152" s="16"/>
      <c r="M152" s="16"/>
      <c r="N152" s="16"/>
      <c r="O152" s="16"/>
      <c r="P152" s="16"/>
      <c r="Q152" s="16"/>
      <c r="R152" s="16"/>
      <c r="S152" s="16"/>
      <c r="T152" s="16"/>
      <c r="U152" s="16"/>
      <c r="V152" s="16"/>
      <c r="W152" s="16"/>
      <c r="X152" s="16"/>
      <c r="Y152" s="16"/>
      <c r="Z152" s="21"/>
    </row>
    <row r="153" spans="1:26" x14ac:dyDescent="0.3">
      <c r="A153" s="10" t="str">
        <f t="shared" si="7"/>
        <v>512-09-independiente-otros-ingresos</v>
      </c>
      <c r="B153" s="8" t="s">
        <v>352</v>
      </c>
      <c r="C153" s="8" t="s">
        <v>248</v>
      </c>
      <c r="D153" s="8" t="s">
        <v>353</v>
      </c>
      <c r="E153" s="8" t="s">
        <v>430</v>
      </c>
      <c r="G153" s="8" t="str">
        <f t="shared" si="15"/>
        <v>512-09-</v>
      </c>
      <c r="H153" s="8" t="str">
        <f t="shared" si="16"/>
        <v>independiente-otros-ingresos</v>
      </c>
      <c r="I153" s="11">
        <f>Formulario!G62</f>
        <v>0</v>
      </c>
      <c r="K153" s="15"/>
      <c r="L153" s="16"/>
      <c r="M153" s="16"/>
      <c r="N153" s="16"/>
      <c r="O153" s="16"/>
      <c r="P153" s="16"/>
      <c r="Q153" s="16"/>
      <c r="R153" s="16"/>
      <c r="S153" s="16"/>
      <c r="T153" s="16"/>
      <c r="U153" s="16"/>
      <c r="V153" s="16"/>
      <c r="W153" s="16"/>
      <c r="X153" s="16"/>
      <c r="Y153" s="16"/>
      <c r="Z153" s="21"/>
    </row>
    <row r="154" spans="1:26" x14ac:dyDescent="0.3">
      <c r="A154" s="10" t="str">
        <f t="shared" si="7"/>
        <v>512-10-independiente-origen-otros-ingresos</v>
      </c>
      <c r="B154" s="8" t="s">
        <v>352</v>
      </c>
      <c r="C154" s="8" t="s">
        <v>249</v>
      </c>
      <c r="D154" s="8" t="s">
        <v>353</v>
      </c>
      <c r="E154" s="8" t="s">
        <v>431</v>
      </c>
      <c r="G154" s="8" t="str">
        <f t="shared" si="15"/>
        <v>512-10-</v>
      </c>
      <c r="H154" s="8" t="str">
        <f t="shared" si="16"/>
        <v>independiente-origen-otros-ingresos</v>
      </c>
      <c r="I154" s="11">
        <f>Formulario!G63</f>
        <v>0</v>
      </c>
      <c r="K154" s="15"/>
      <c r="L154" s="16"/>
      <c r="M154" s="16"/>
      <c r="N154" s="16"/>
      <c r="O154" s="16"/>
      <c r="P154" s="16"/>
      <c r="Q154" s="16"/>
      <c r="R154" s="16"/>
      <c r="S154" s="16"/>
      <c r="T154" s="16"/>
      <c r="U154" s="16"/>
      <c r="V154" s="16"/>
      <c r="W154" s="16"/>
      <c r="X154" s="16"/>
      <c r="Y154" s="16"/>
      <c r="Z154" s="21"/>
    </row>
    <row r="155" spans="1:26" x14ac:dyDescent="0.3">
      <c r="A155" s="10" t="str">
        <f t="shared" si="7"/>
        <v>512-11-independiente-conyuge-ingreso</v>
      </c>
      <c r="B155" s="8" t="s">
        <v>352</v>
      </c>
      <c r="C155" s="8" t="s">
        <v>250</v>
      </c>
      <c r="D155" s="8" t="s">
        <v>353</v>
      </c>
      <c r="E155" s="8" t="s">
        <v>432</v>
      </c>
      <c r="G155" s="8" t="str">
        <f t="shared" si="15"/>
        <v>512-11-</v>
      </c>
      <c r="H155" s="8" t="str">
        <f t="shared" si="16"/>
        <v>independiente-conyuge-ingreso</v>
      </c>
      <c r="I155" s="11">
        <f>Formulario!G64</f>
        <v>0</v>
      </c>
      <c r="K155" s="15"/>
      <c r="L155" s="16"/>
      <c r="M155" s="16"/>
      <c r="N155" s="16"/>
      <c r="O155" s="16"/>
      <c r="P155" s="16"/>
      <c r="Q155" s="16"/>
      <c r="R155" s="16"/>
      <c r="S155" s="16"/>
      <c r="T155" s="16"/>
      <c r="U155" s="16"/>
      <c r="V155" s="16"/>
      <c r="W155" s="16"/>
      <c r="X155" s="16"/>
      <c r="Y155" s="16"/>
      <c r="Z155" s="21"/>
    </row>
    <row r="156" spans="1:26" x14ac:dyDescent="0.3">
      <c r="A156" s="10" t="str">
        <f t="shared" si="7"/>
        <v>512-12-independiente-conyuge-otros-ingresos</v>
      </c>
      <c r="B156" s="8" t="s">
        <v>352</v>
      </c>
      <c r="C156" s="8" t="s">
        <v>251</v>
      </c>
      <c r="D156" s="8" t="s">
        <v>353</v>
      </c>
      <c r="E156" s="8" t="s">
        <v>433</v>
      </c>
      <c r="G156" s="8" t="str">
        <f t="shared" si="15"/>
        <v>512-12-</v>
      </c>
      <c r="H156" s="8" t="str">
        <f t="shared" si="16"/>
        <v>independiente-conyuge-otros-ingresos</v>
      </c>
      <c r="I156" s="11">
        <f>Formulario!G65</f>
        <v>0</v>
      </c>
      <c r="K156" s="15"/>
      <c r="L156" s="16"/>
      <c r="M156" s="16"/>
      <c r="N156" s="16"/>
      <c r="O156" s="16"/>
      <c r="P156" s="16"/>
      <c r="Q156" s="16"/>
      <c r="R156" s="16"/>
      <c r="S156" s="16"/>
      <c r="T156" s="16"/>
      <c r="U156" s="16"/>
      <c r="V156" s="16"/>
      <c r="W156" s="16"/>
      <c r="X156" s="16"/>
      <c r="Y156" s="16"/>
      <c r="Z156" s="21"/>
    </row>
    <row r="157" spans="1:26" s="8" customFormat="1" x14ac:dyDescent="0.3">
      <c r="A157" s="10" t="str">
        <f t="shared" ref="A157" si="17">B157&amp;C157&amp;D157&amp;E157&amp;F157</f>
        <v>512-13-independiente-ingresos-financieros</v>
      </c>
      <c r="B157" s="8" t="s">
        <v>352</v>
      </c>
      <c r="C157" s="8" t="s">
        <v>252</v>
      </c>
      <c r="D157" s="8" t="s">
        <v>353</v>
      </c>
      <c r="E157" s="8" t="s">
        <v>434</v>
      </c>
      <c r="F157" s="11"/>
      <c r="G157" s="8" t="str">
        <f t="shared" ref="G157" si="18">B157&amp;C157</f>
        <v>512-13-</v>
      </c>
      <c r="H157" s="8" t="str">
        <f t="shared" ref="H157" si="19">D157&amp;E157&amp;F157</f>
        <v>independiente-ingresos-financieros</v>
      </c>
      <c r="I157" s="11">
        <f>Formulario!G66</f>
        <v>0</v>
      </c>
      <c r="K157" s="15"/>
      <c r="L157" s="16"/>
      <c r="M157" s="16"/>
      <c r="N157" s="16"/>
      <c r="O157" s="16"/>
      <c r="P157" s="16"/>
      <c r="Q157" s="16"/>
      <c r="R157" s="16"/>
      <c r="S157" s="16"/>
      <c r="T157" s="16"/>
      <c r="U157" s="16"/>
      <c r="V157" s="16"/>
      <c r="W157" s="16"/>
      <c r="X157" s="16"/>
      <c r="Y157" s="16"/>
      <c r="Z157" s="21"/>
    </row>
    <row r="158" spans="1:26" x14ac:dyDescent="0.3">
      <c r="A158" s="10" t="str">
        <f t="shared" si="7"/>
        <v>512-49-independiente-total-ingresos</v>
      </c>
      <c r="B158" s="8" t="s">
        <v>352</v>
      </c>
      <c r="C158" s="8" t="s">
        <v>463</v>
      </c>
      <c r="D158" s="8" t="s">
        <v>353</v>
      </c>
      <c r="E158" s="8" t="s">
        <v>436</v>
      </c>
      <c r="G158" s="8" t="str">
        <f t="shared" si="15"/>
        <v>512-49-</v>
      </c>
      <c r="H158" s="8" t="str">
        <f t="shared" si="16"/>
        <v>independiente-total-ingresos</v>
      </c>
      <c r="I158" s="11">
        <f>Formulario!G67</f>
        <v>0</v>
      </c>
      <c r="K158" s="15"/>
      <c r="L158" s="16"/>
      <c r="M158" s="16"/>
      <c r="N158" s="16"/>
      <c r="O158" s="16"/>
      <c r="P158" s="16"/>
      <c r="Q158" s="16"/>
      <c r="R158" s="16"/>
      <c r="S158" s="16"/>
      <c r="T158" s="16"/>
      <c r="U158" s="16"/>
      <c r="V158" s="16"/>
      <c r="W158" s="16"/>
      <c r="X158" s="16"/>
      <c r="Y158" s="16"/>
      <c r="Z158" s="21"/>
    </row>
    <row r="159" spans="1:26" x14ac:dyDescent="0.3">
      <c r="A159" s="10" t="str">
        <f t="shared" si="7"/>
        <v>512-51-independiente-alimentacion</v>
      </c>
      <c r="B159" s="8" t="s">
        <v>352</v>
      </c>
      <c r="C159" s="8" t="s">
        <v>464</v>
      </c>
      <c r="D159" s="8" t="s">
        <v>353</v>
      </c>
      <c r="E159" s="8" t="s">
        <v>437</v>
      </c>
      <c r="G159" s="8" t="str">
        <f t="shared" si="15"/>
        <v>512-51-</v>
      </c>
      <c r="H159" s="8" t="str">
        <f t="shared" si="16"/>
        <v>independiente-alimentacion</v>
      </c>
      <c r="I159" s="11">
        <f>Formulario!I54</f>
        <v>0</v>
      </c>
      <c r="K159" s="15"/>
      <c r="L159" s="16"/>
      <c r="M159" s="16"/>
      <c r="N159" s="16"/>
      <c r="O159" s="16"/>
      <c r="P159" s="16"/>
      <c r="Q159" s="16"/>
      <c r="R159" s="16"/>
      <c r="S159" s="16"/>
      <c r="T159" s="16"/>
      <c r="U159" s="16"/>
      <c r="V159" s="16"/>
      <c r="W159" s="16"/>
      <c r="X159" s="16"/>
      <c r="Y159" s="16"/>
      <c r="Z159" s="21"/>
    </row>
    <row r="160" spans="1:26" x14ac:dyDescent="0.3">
      <c r="A160" s="10" t="str">
        <f t="shared" si="7"/>
        <v>512-52-independiente-servicios-basicos</v>
      </c>
      <c r="B160" s="8" t="s">
        <v>352</v>
      </c>
      <c r="C160" s="8" t="s">
        <v>326</v>
      </c>
      <c r="D160" s="8" t="s">
        <v>353</v>
      </c>
      <c r="E160" s="8" t="s">
        <v>438</v>
      </c>
      <c r="G160" s="8" t="str">
        <f t="shared" si="15"/>
        <v>512-52-</v>
      </c>
      <c r="H160" s="8" t="str">
        <f t="shared" si="16"/>
        <v>independiente-servicios-basicos</v>
      </c>
      <c r="I160" s="11">
        <f>Formulario!I55</f>
        <v>0</v>
      </c>
      <c r="K160" s="15"/>
      <c r="L160" s="16"/>
      <c r="M160" s="16"/>
      <c r="N160" s="16"/>
      <c r="O160" s="16"/>
      <c r="P160" s="16"/>
      <c r="Q160" s="16"/>
      <c r="R160" s="16"/>
      <c r="S160" s="16"/>
      <c r="T160" s="16"/>
      <c r="U160" s="16"/>
      <c r="V160" s="16"/>
      <c r="W160" s="16"/>
      <c r="X160" s="16"/>
      <c r="Y160" s="16"/>
      <c r="Z160" s="21"/>
    </row>
    <row r="161" spans="1:26" x14ac:dyDescent="0.3">
      <c r="A161" s="10" t="str">
        <f t="shared" si="7"/>
        <v>512-53-independiente-arriendo</v>
      </c>
      <c r="B161" s="8" t="s">
        <v>352</v>
      </c>
      <c r="C161" s="8" t="s">
        <v>239</v>
      </c>
      <c r="D161" s="8" t="s">
        <v>353</v>
      </c>
      <c r="E161" s="8" t="s">
        <v>439</v>
      </c>
      <c r="G161" s="8" t="str">
        <f t="shared" si="15"/>
        <v>512-53-</v>
      </c>
      <c r="H161" s="8" t="str">
        <f t="shared" si="16"/>
        <v>independiente-arriendo</v>
      </c>
      <c r="I161" s="11">
        <f>Formulario!I56</f>
        <v>0</v>
      </c>
      <c r="K161" s="15"/>
      <c r="L161" s="16"/>
      <c r="M161" s="16"/>
      <c r="N161" s="16"/>
      <c r="O161" s="16"/>
      <c r="P161" s="16"/>
      <c r="Q161" s="16"/>
      <c r="R161" s="16"/>
      <c r="S161" s="16"/>
      <c r="T161" s="16"/>
      <c r="U161" s="16"/>
      <c r="V161" s="16"/>
      <c r="W161" s="16"/>
      <c r="X161" s="16"/>
      <c r="Y161" s="16"/>
      <c r="Z161" s="21"/>
    </row>
    <row r="162" spans="1:26" x14ac:dyDescent="0.3">
      <c r="A162" s="10" t="str">
        <f t="shared" si="7"/>
        <v>512-54-independiente-educacion</v>
      </c>
      <c r="B162" s="8" t="s">
        <v>352</v>
      </c>
      <c r="C162" s="8" t="s">
        <v>276</v>
      </c>
      <c r="D162" s="8" t="s">
        <v>353</v>
      </c>
      <c r="E162" s="8" t="s">
        <v>440</v>
      </c>
      <c r="G162" s="8" t="str">
        <f t="shared" si="15"/>
        <v>512-54-</v>
      </c>
      <c r="H162" s="8" t="str">
        <f t="shared" si="16"/>
        <v>independiente-educacion</v>
      </c>
      <c r="I162" s="11">
        <f>Formulario!I57</f>
        <v>0</v>
      </c>
      <c r="K162" s="15"/>
      <c r="L162" s="16"/>
      <c r="M162" s="16"/>
      <c r="N162" s="16"/>
      <c r="O162" s="16"/>
      <c r="P162" s="16"/>
      <c r="Q162" s="16"/>
      <c r="R162" s="16"/>
      <c r="S162" s="16"/>
      <c r="T162" s="16"/>
      <c r="U162" s="16"/>
      <c r="V162" s="16"/>
      <c r="W162" s="16"/>
      <c r="X162" s="16"/>
      <c r="Y162" s="16"/>
      <c r="Z162" s="21"/>
    </row>
    <row r="163" spans="1:26" x14ac:dyDescent="0.3">
      <c r="A163" s="10" t="str">
        <f t="shared" si="7"/>
        <v>512-55-independiente-vestimenta</v>
      </c>
      <c r="B163" s="8" t="s">
        <v>352</v>
      </c>
      <c r="C163" s="8" t="s">
        <v>278</v>
      </c>
      <c r="D163" s="8" t="s">
        <v>353</v>
      </c>
      <c r="E163" s="8" t="s">
        <v>441</v>
      </c>
      <c r="G163" s="8" t="str">
        <f t="shared" si="15"/>
        <v>512-55-</v>
      </c>
      <c r="H163" s="8" t="str">
        <f t="shared" si="16"/>
        <v>independiente-vestimenta</v>
      </c>
      <c r="I163" s="11">
        <f>Formulario!I58</f>
        <v>0</v>
      </c>
      <c r="K163" s="15"/>
      <c r="L163" s="16"/>
      <c r="M163" s="16"/>
      <c r="N163" s="16"/>
      <c r="O163" s="16"/>
      <c r="P163" s="16"/>
      <c r="Q163" s="16"/>
      <c r="R163" s="16"/>
      <c r="S163" s="16"/>
      <c r="T163" s="16"/>
      <c r="U163" s="16"/>
      <c r="V163" s="16"/>
      <c r="W163" s="16"/>
      <c r="X163" s="16"/>
      <c r="Y163" s="16"/>
      <c r="Z163" s="21"/>
    </row>
    <row r="164" spans="1:26" x14ac:dyDescent="0.3">
      <c r="A164" s="10" t="str">
        <f t="shared" si="7"/>
        <v>512-56-independiente-salud</v>
      </c>
      <c r="B164" s="8" t="s">
        <v>352</v>
      </c>
      <c r="C164" s="8" t="s">
        <v>289</v>
      </c>
      <c r="D164" s="8" t="s">
        <v>353</v>
      </c>
      <c r="E164" s="8" t="s">
        <v>442</v>
      </c>
      <c r="G164" s="8" t="str">
        <f t="shared" si="15"/>
        <v>512-56-</v>
      </c>
      <c r="H164" s="8" t="str">
        <f t="shared" si="16"/>
        <v>independiente-salud</v>
      </c>
      <c r="I164" s="11">
        <f>Formulario!I59</f>
        <v>0</v>
      </c>
      <c r="K164" s="15"/>
      <c r="L164" s="16"/>
      <c r="M164" s="16"/>
      <c r="N164" s="16"/>
      <c r="O164" s="16"/>
      <c r="P164" s="16"/>
      <c r="Q164" s="16"/>
      <c r="R164" s="16"/>
      <c r="S164" s="16"/>
      <c r="T164" s="16"/>
      <c r="U164" s="16"/>
      <c r="V164" s="16"/>
      <c r="W164" s="16"/>
      <c r="X164" s="16"/>
      <c r="Y164" s="16"/>
      <c r="Z164" s="21"/>
    </row>
    <row r="165" spans="1:26" x14ac:dyDescent="0.3">
      <c r="A165" s="10" t="str">
        <f t="shared" si="7"/>
        <v>512-57-independiente-deudas</v>
      </c>
      <c r="B165" s="8" t="s">
        <v>352</v>
      </c>
      <c r="C165" s="8" t="s">
        <v>465</v>
      </c>
      <c r="D165" s="8" t="s">
        <v>353</v>
      </c>
      <c r="E165" s="8" t="s">
        <v>443</v>
      </c>
      <c r="G165" s="8" t="str">
        <f t="shared" si="15"/>
        <v>512-57-</v>
      </c>
      <c r="H165" s="8" t="str">
        <f t="shared" si="16"/>
        <v>independiente-deudas</v>
      </c>
      <c r="I165" s="11">
        <f>Formulario!I60</f>
        <v>0</v>
      </c>
      <c r="K165" s="15"/>
      <c r="L165" s="16"/>
      <c r="M165" s="16"/>
      <c r="N165" s="16"/>
      <c r="O165" s="16"/>
      <c r="P165" s="16"/>
      <c r="Q165" s="16"/>
      <c r="R165" s="16"/>
      <c r="S165" s="16"/>
      <c r="T165" s="16"/>
      <c r="U165" s="16"/>
      <c r="V165" s="16"/>
      <c r="W165" s="16"/>
      <c r="X165" s="16"/>
      <c r="Y165" s="16"/>
      <c r="Z165" s="21"/>
    </row>
    <row r="166" spans="1:26" x14ac:dyDescent="0.3">
      <c r="A166" s="10" t="str">
        <f t="shared" si="7"/>
        <v>512-58-independiente-pago-prestamos</v>
      </c>
      <c r="B166" s="8" t="s">
        <v>352</v>
      </c>
      <c r="C166" s="8" t="s">
        <v>311</v>
      </c>
      <c r="D166" s="8" t="s">
        <v>353</v>
      </c>
      <c r="E166" s="8" t="s">
        <v>444</v>
      </c>
      <c r="G166" s="8" t="str">
        <f t="shared" si="15"/>
        <v>512-58-</v>
      </c>
      <c r="H166" s="8" t="str">
        <f t="shared" si="16"/>
        <v>independiente-pago-prestamos</v>
      </c>
      <c r="I166" s="11">
        <f>Formulario!I61</f>
        <v>0</v>
      </c>
      <c r="K166" s="15"/>
      <c r="L166" s="16"/>
      <c r="M166" s="16"/>
      <c r="N166" s="16"/>
      <c r="O166" s="16"/>
      <c r="P166" s="16"/>
      <c r="Q166" s="16"/>
      <c r="R166" s="16"/>
      <c r="S166" s="16"/>
      <c r="T166" s="16"/>
      <c r="U166" s="16"/>
      <c r="V166" s="16"/>
      <c r="W166" s="16"/>
      <c r="X166" s="16"/>
      <c r="Y166" s="16"/>
      <c r="Z166" s="21"/>
    </row>
    <row r="167" spans="1:26" x14ac:dyDescent="0.3">
      <c r="A167" s="10" t="str">
        <f t="shared" si="7"/>
        <v>512-59-independiente-cuota-tarjetas</v>
      </c>
      <c r="B167" s="8" t="s">
        <v>352</v>
      </c>
      <c r="C167" s="8" t="s">
        <v>466</v>
      </c>
      <c r="D167" s="8" t="s">
        <v>353</v>
      </c>
      <c r="E167" s="8" t="s">
        <v>445</v>
      </c>
      <c r="G167" s="8" t="str">
        <f t="shared" si="15"/>
        <v>512-59-</v>
      </c>
      <c r="H167" s="8" t="str">
        <f t="shared" si="16"/>
        <v>independiente-cuota-tarjetas</v>
      </c>
      <c r="I167" s="11">
        <f>Formulario!I62</f>
        <v>0</v>
      </c>
      <c r="K167" s="15"/>
      <c r="L167" s="16"/>
      <c r="M167" s="16"/>
      <c r="N167" s="16"/>
      <c r="O167" s="16"/>
      <c r="P167" s="16"/>
      <c r="Q167" s="16"/>
      <c r="R167" s="16"/>
      <c r="S167" s="16"/>
      <c r="T167" s="16"/>
      <c r="U167" s="16"/>
      <c r="V167" s="16"/>
      <c r="W167" s="16"/>
      <c r="X167" s="16"/>
      <c r="Y167" s="16"/>
      <c r="Z167" s="21"/>
    </row>
    <row r="168" spans="1:26" x14ac:dyDescent="0.3">
      <c r="A168" s="10" t="str">
        <f t="shared" si="7"/>
        <v>512-60-independiente-otros-egresos</v>
      </c>
      <c r="B168" s="8" t="s">
        <v>352</v>
      </c>
      <c r="C168" s="8" t="s">
        <v>467</v>
      </c>
      <c r="D168" s="8" t="s">
        <v>353</v>
      </c>
      <c r="E168" s="8" t="s">
        <v>446</v>
      </c>
      <c r="G168" s="8" t="str">
        <f t="shared" si="15"/>
        <v>512-60-</v>
      </c>
      <c r="H168" s="8" t="str">
        <f t="shared" si="16"/>
        <v>independiente-otros-egresos</v>
      </c>
      <c r="I168" s="11">
        <f>Formulario!I63</f>
        <v>0</v>
      </c>
      <c r="K168" s="15"/>
      <c r="L168" s="16"/>
      <c r="M168" s="16"/>
      <c r="N168" s="16"/>
      <c r="O168" s="16"/>
      <c r="P168" s="16"/>
      <c r="Q168" s="16"/>
      <c r="R168" s="16"/>
      <c r="S168" s="16"/>
      <c r="T168" s="16"/>
      <c r="U168" s="16"/>
      <c r="V168" s="16"/>
      <c r="W168" s="16"/>
      <c r="X168" s="16"/>
      <c r="Y168" s="16"/>
      <c r="Z168" s="21"/>
    </row>
    <row r="169" spans="1:26" x14ac:dyDescent="0.3">
      <c r="A169" s="10" t="str">
        <f t="shared" si="7"/>
        <v>512-99-independiente-total-egresos</v>
      </c>
      <c r="B169" t="s">
        <v>352</v>
      </c>
      <c r="C169" s="8" t="s">
        <v>468</v>
      </c>
      <c r="D169" s="8" t="s">
        <v>353</v>
      </c>
      <c r="E169" s="8" t="s">
        <v>447</v>
      </c>
      <c r="G169" s="8" t="str">
        <f t="shared" si="15"/>
        <v>512-99-</v>
      </c>
      <c r="H169" s="8" t="str">
        <f t="shared" si="16"/>
        <v>independiente-total-egresos</v>
      </c>
      <c r="I169" s="11">
        <f>Formulario!I67</f>
        <v>0</v>
      </c>
      <c r="K169" s="15"/>
      <c r="L169" s="16"/>
      <c r="M169" s="16"/>
      <c r="N169" s="16"/>
      <c r="O169" s="16"/>
      <c r="P169" s="16"/>
      <c r="Q169" s="16"/>
      <c r="R169" s="16"/>
      <c r="S169" s="16"/>
      <c r="T169" s="16"/>
      <c r="U169" s="16"/>
      <c r="V169" s="16"/>
      <c r="W169" s="16"/>
      <c r="X169" s="16"/>
      <c r="Y169" s="16"/>
      <c r="Z169" s="21"/>
    </row>
    <row r="170" spans="1:26" x14ac:dyDescent="0.3">
      <c r="A170" s="10" t="str">
        <f t="shared" si="7"/>
        <v>52-01-adicional-tipo-sociedad</v>
      </c>
      <c r="B170" t="s">
        <v>326</v>
      </c>
      <c r="C170" s="10" t="s">
        <v>240</v>
      </c>
      <c r="D170" t="s">
        <v>327</v>
      </c>
      <c r="E170" s="10" t="s">
        <v>328</v>
      </c>
      <c r="F170" s="10"/>
      <c r="G170" s="8" t="str">
        <f t="shared" si="15"/>
        <v>52-01-</v>
      </c>
      <c r="H170" s="8" t="str">
        <f t="shared" si="16"/>
        <v>adicional-tipo-sociedad</v>
      </c>
      <c r="I170" s="11">
        <f>Formulario!B69</f>
        <v>0</v>
      </c>
      <c r="K170" s="15" t="s">
        <v>48</v>
      </c>
      <c r="L170" s="16" t="s">
        <v>39</v>
      </c>
      <c r="M170" s="16" t="s">
        <v>30</v>
      </c>
      <c r="N170" s="16" t="s">
        <v>24</v>
      </c>
      <c r="O170" s="16"/>
      <c r="P170" s="16"/>
      <c r="Q170" s="16"/>
      <c r="R170" s="16"/>
      <c r="S170" s="16"/>
      <c r="T170" s="16"/>
      <c r="U170" s="16"/>
      <c r="V170" s="16"/>
      <c r="W170" s="16"/>
      <c r="X170" s="16"/>
      <c r="Y170" s="16"/>
      <c r="Z170" s="21"/>
    </row>
    <row r="171" spans="1:26" x14ac:dyDescent="0.3">
      <c r="A171" s="10" t="str">
        <f t="shared" ref="A171:A234" si="20">B171&amp;C171&amp;D171&amp;E171&amp;F171</f>
        <v>52-02-adicional-porcentaje-participacion</v>
      </c>
      <c r="B171" t="s">
        <v>326</v>
      </c>
      <c r="C171" s="10" t="s">
        <v>241</v>
      </c>
      <c r="D171" s="8" t="s">
        <v>327</v>
      </c>
      <c r="E171" s="10" t="s">
        <v>329</v>
      </c>
      <c r="F171" s="10"/>
      <c r="G171" s="8" t="str">
        <f t="shared" si="15"/>
        <v>52-02-</v>
      </c>
      <c r="H171" s="8" t="str">
        <f t="shared" si="16"/>
        <v>adicional-porcentaje-participacion</v>
      </c>
      <c r="I171" s="11">
        <f>Formulario!E69</f>
        <v>0</v>
      </c>
      <c r="K171" s="15"/>
      <c r="L171" s="16"/>
      <c r="M171" s="16"/>
      <c r="N171" s="16"/>
      <c r="O171" s="16"/>
      <c r="P171" s="16"/>
      <c r="Q171" s="16"/>
      <c r="R171" s="16"/>
      <c r="S171" s="16"/>
      <c r="T171" s="16"/>
      <c r="U171" s="16"/>
      <c r="V171" s="16"/>
      <c r="W171" s="16"/>
      <c r="X171" s="16"/>
      <c r="Y171" s="16"/>
      <c r="Z171" s="21"/>
    </row>
    <row r="172" spans="1:26" x14ac:dyDescent="0.3">
      <c r="A172" s="10" t="str">
        <f t="shared" si="20"/>
        <v>52-03-adicional-numero-empleados</v>
      </c>
      <c r="B172" t="s">
        <v>326</v>
      </c>
      <c r="C172" s="8" t="s">
        <v>242</v>
      </c>
      <c r="D172" s="8" t="s">
        <v>327</v>
      </c>
      <c r="E172" s="10" t="s">
        <v>330</v>
      </c>
      <c r="F172" s="10"/>
      <c r="G172" s="8" t="str">
        <f t="shared" si="15"/>
        <v>52-03-</v>
      </c>
      <c r="H172" s="8" t="str">
        <f t="shared" si="16"/>
        <v>adicional-numero-empleados</v>
      </c>
      <c r="I172" s="11">
        <f>Formulario!G69</f>
        <v>0</v>
      </c>
      <c r="K172" s="15"/>
      <c r="L172" s="16"/>
      <c r="M172" s="16"/>
      <c r="N172" s="16"/>
      <c r="O172" s="16"/>
      <c r="P172" s="16"/>
      <c r="Q172" s="16"/>
      <c r="R172" s="16"/>
      <c r="S172" s="16"/>
      <c r="T172" s="16"/>
      <c r="U172" s="16"/>
      <c r="V172" s="16"/>
      <c r="W172" s="16"/>
      <c r="X172" s="16"/>
      <c r="Y172" s="16"/>
      <c r="Z172" s="21"/>
    </row>
    <row r="173" spans="1:26" x14ac:dyDescent="0.3">
      <c r="A173" s="10" t="str">
        <f t="shared" si="20"/>
        <v>52-04-adicional-local-es</v>
      </c>
      <c r="B173" t="s">
        <v>326</v>
      </c>
      <c r="C173" s="11" t="s">
        <v>243</v>
      </c>
      <c r="D173" s="8" t="s">
        <v>327</v>
      </c>
      <c r="E173" s="10" t="s">
        <v>331</v>
      </c>
      <c r="F173" s="10"/>
      <c r="G173" s="8" t="str">
        <f t="shared" si="15"/>
        <v>52-04-</v>
      </c>
      <c r="H173" s="8" t="str">
        <f t="shared" si="16"/>
        <v>adicional-local-es</v>
      </c>
      <c r="I173" s="11">
        <f>Formulario!I69</f>
        <v>0</v>
      </c>
      <c r="K173" s="15" t="s">
        <v>47</v>
      </c>
      <c r="L173" s="16" t="s">
        <v>38</v>
      </c>
      <c r="M173" s="16" t="s">
        <v>29</v>
      </c>
      <c r="N173" s="16" t="s">
        <v>23</v>
      </c>
      <c r="O173" s="16"/>
      <c r="P173" s="16"/>
      <c r="Q173" s="16"/>
      <c r="R173" s="16"/>
      <c r="S173" s="16"/>
      <c r="T173" s="16"/>
      <c r="U173" s="16"/>
      <c r="V173" s="16"/>
      <c r="W173" s="16"/>
      <c r="X173" s="16"/>
      <c r="Y173" s="16"/>
      <c r="Z173" s="21"/>
    </row>
    <row r="174" spans="1:26" x14ac:dyDescent="0.3">
      <c r="A174" s="10" t="str">
        <f t="shared" si="20"/>
        <v>52-05-adicional-actividad-es</v>
      </c>
      <c r="B174" t="s">
        <v>326</v>
      </c>
      <c r="C174" s="11" t="s">
        <v>244</v>
      </c>
      <c r="D174" s="8" t="s">
        <v>327</v>
      </c>
      <c r="E174" s="10" t="s">
        <v>332</v>
      </c>
      <c r="F174" s="10"/>
      <c r="G174" s="8" t="str">
        <f t="shared" si="15"/>
        <v>52-05-</v>
      </c>
      <c r="H174" s="8" t="str">
        <f t="shared" si="16"/>
        <v>adicional-actividad-es</v>
      </c>
      <c r="I174" s="11">
        <f>Formulario!D70</f>
        <v>0</v>
      </c>
      <c r="K174" s="18" t="s">
        <v>547</v>
      </c>
      <c r="L174" s="17" t="s">
        <v>548</v>
      </c>
      <c r="M174" s="16"/>
      <c r="N174" s="16"/>
      <c r="O174" s="16"/>
      <c r="P174" s="16"/>
      <c r="Q174" s="16"/>
      <c r="R174" s="16"/>
      <c r="S174" s="16"/>
      <c r="T174" s="16"/>
      <c r="U174" s="16"/>
      <c r="V174" s="16"/>
      <c r="W174" s="16"/>
      <c r="X174" s="16"/>
      <c r="Y174" s="16"/>
      <c r="Z174" s="21"/>
    </row>
    <row r="175" spans="1:26" x14ac:dyDescent="0.3">
      <c r="A175" s="10" t="str">
        <f t="shared" si="20"/>
        <v>52-06-adicional-temporada</v>
      </c>
      <c r="B175" t="s">
        <v>326</v>
      </c>
      <c r="C175" s="8" t="s">
        <v>245</v>
      </c>
      <c r="D175" s="8" t="s">
        <v>327</v>
      </c>
      <c r="E175" s="10" t="s">
        <v>333</v>
      </c>
      <c r="F175" s="10"/>
      <c r="G175" s="8" t="str">
        <f t="shared" si="15"/>
        <v>52-06-</v>
      </c>
      <c r="H175" s="8" t="str">
        <f t="shared" si="16"/>
        <v>adicional-temporada</v>
      </c>
      <c r="I175" s="11">
        <f>Formulario!H70</f>
        <v>0</v>
      </c>
      <c r="K175" s="15"/>
      <c r="L175" s="16"/>
      <c r="M175" s="16"/>
      <c r="N175" s="16"/>
      <c r="O175" s="16"/>
      <c r="P175" s="16"/>
      <c r="Q175" s="16"/>
      <c r="R175" s="16"/>
      <c r="S175" s="16"/>
      <c r="T175" s="16"/>
      <c r="U175" s="16"/>
      <c r="V175" s="16"/>
      <c r="W175" s="16"/>
      <c r="X175" s="16"/>
      <c r="Y175" s="16"/>
      <c r="Z175" s="21"/>
    </row>
    <row r="176" spans="1:26" x14ac:dyDescent="0.3">
      <c r="A176" s="10" t="str">
        <f t="shared" si="20"/>
        <v>52-07-adicional-ventas-mes</v>
      </c>
      <c r="B176" t="s">
        <v>326</v>
      </c>
      <c r="C176" s="8" t="s">
        <v>246</v>
      </c>
      <c r="D176" s="8" t="s">
        <v>327</v>
      </c>
      <c r="E176" s="10" t="s">
        <v>334</v>
      </c>
      <c r="F176" s="10"/>
      <c r="G176" s="8" t="str">
        <f t="shared" si="15"/>
        <v>52-07-</v>
      </c>
      <c r="H176" s="8" t="str">
        <f t="shared" si="16"/>
        <v>adicional-ventas-mes</v>
      </c>
      <c r="I176" s="11">
        <f>Formulario!B71</f>
        <v>0</v>
      </c>
      <c r="K176" s="15"/>
      <c r="L176" s="16"/>
      <c r="M176" s="16"/>
      <c r="N176" s="16"/>
      <c r="O176" s="16"/>
      <c r="P176" s="16"/>
      <c r="Q176" s="16"/>
      <c r="R176" s="16"/>
      <c r="S176" s="16"/>
      <c r="T176" s="16"/>
      <c r="U176" s="16"/>
      <c r="V176" s="16"/>
      <c r="W176" s="16"/>
      <c r="X176" s="16"/>
      <c r="Y176" s="16"/>
      <c r="Z176" s="21"/>
    </row>
    <row r="177" spans="1:26" x14ac:dyDescent="0.3">
      <c r="A177" s="10" t="str">
        <f t="shared" si="20"/>
        <v>52-08-adicional-clientes-mes</v>
      </c>
      <c r="B177" t="s">
        <v>326</v>
      </c>
      <c r="C177" s="8" t="s">
        <v>247</v>
      </c>
      <c r="D177" s="8" t="s">
        <v>327</v>
      </c>
      <c r="E177" s="10" t="s">
        <v>335</v>
      </c>
      <c r="F177" s="10"/>
      <c r="G177" s="8" t="str">
        <f t="shared" si="15"/>
        <v>52-08-</v>
      </c>
      <c r="H177" s="8" t="str">
        <f t="shared" si="16"/>
        <v>adicional-clientes-mes</v>
      </c>
      <c r="I177" s="11">
        <f>Formulario!E71</f>
        <v>0</v>
      </c>
      <c r="K177" s="15"/>
      <c r="L177" s="16"/>
      <c r="M177" s="16"/>
      <c r="N177" s="16"/>
      <c r="O177" s="16"/>
      <c r="P177" s="16"/>
      <c r="Q177" s="16"/>
      <c r="R177" s="16"/>
      <c r="S177" s="16"/>
      <c r="T177" s="16"/>
      <c r="U177" s="16"/>
      <c r="V177" s="16"/>
      <c r="W177" s="16"/>
      <c r="X177" s="16"/>
      <c r="Y177" s="16"/>
      <c r="Z177" s="21"/>
    </row>
    <row r="178" spans="1:26" x14ac:dyDescent="0.3">
      <c r="A178" s="10" t="str">
        <f t="shared" si="20"/>
        <v>52-09-adicional-ventas-anterior-ano</v>
      </c>
      <c r="B178" t="s">
        <v>326</v>
      </c>
      <c r="C178" s="8" t="s">
        <v>248</v>
      </c>
      <c r="D178" s="8" t="s">
        <v>327</v>
      </c>
      <c r="E178" s="10" t="s">
        <v>336</v>
      </c>
      <c r="F178" s="10"/>
      <c r="G178" s="8" t="str">
        <f t="shared" si="15"/>
        <v>52-09-</v>
      </c>
      <c r="H178" s="8" t="str">
        <f t="shared" si="16"/>
        <v>adicional-ventas-anterior-ano</v>
      </c>
      <c r="I178" s="11">
        <f>Formulario!G71</f>
        <v>0</v>
      </c>
      <c r="K178" s="15"/>
      <c r="L178" s="16"/>
      <c r="M178" s="16"/>
      <c r="N178" s="16"/>
      <c r="O178" s="16"/>
      <c r="P178" s="16"/>
      <c r="Q178" s="16"/>
      <c r="R178" s="16"/>
      <c r="S178" s="16"/>
      <c r="T178" s="16"/>
      <c r="U178" s="16"/>
      <c r="V178" s="16"/>
      <c r="W178" s="16"/>
      <c r="X178" s="16"/>
      <c r="Y178" s="16"/>
      <c r="Z178" s="21"/>
    </row>
    <row r="179" spans="1:26" x14ac:dyDescent="0.3">
      <c r="A179" s="10" t="str">
        <f t="shared" si="20"/>
        <v>52-10-adicional-ventas-proximo-ano</v>
      </c>
      <c r="B179" t="s">
        <v>326</v>
      </c>
      <c r="C179" s="8" t="s">
        <v>249</v>
      </c>
      <c r="D179" s="8" t="s">
        <v>327</v>
      </c>
      <c r="E179" s="10" t="s">
        <v>337</v>
      </c>
      <c r="F179" s="10"/>
      <c r="G179" s="8" t="str">
        <f t="shared" si="15"/>
        <v>52-10-</v>
      </c>
      <c r="H179" s="8" t="str">
        <f t="shared" si="16"/>
        <v>adicional-ventas-proximo-ano</v>
      </c>
      <c r="I179" s="11">
        <f>Formulario!I71</f>
        <v>0</v>
      </c>
      <c r="K179" s="15"/>
      <c r="L179" s="16"/>
      <c r="M179" s="16"/>
      <c r="N179" s="16"/>
      <c r="O179" s="16"/>
      <c r="P179" s="16"/>
      <c r="Q179" s="16"/>
      <c r="R179" s="16"/>
      <c r="S179" s="16"/>
      <c r="T179" s="16"/>
      <c r="U179" s="16"/>
      <c r="V179" s="16"/>
      <c r="W179" s="16"/>
      <c r="X179" s="16"/>
      <c r="Y179" s="16"/>
      <c r="Z179" s="21"/>
    </row>
    <row r="180" spans="1:26" x14ac:dyDescent="0.3">
      <c r="A180" s="10" t="str">
        <f t="shared" si="20"/>
        <v>52-11-adicional-cliente-1</v>
      </c>
      <c r="B180" t="s">
        <v>326</v>
      </c>
      <c r="C180" s="8" t="s">
        <v>250</v>
      </c>
      <c r="D180" s="8" t="s">
        <v>327</v>
      </c>
      <c r="E180" s="10" t="s">
        <v>351</v>
      </c>
      <c r="F180" s="10">
        <v>1</v>
      </c>
      <c r="G180" s="8" t="str">
        <f t="shared" si="15"/>
        <v>52-11-</v>
      </c>
      <c r="H180" s="8" t="str">
        <f t="shared" si="16"/>
        <v>adicional-cliente-1</v>
      </c>
      <c r="I180" s="11">
        <f>Formulario!B73</f>
        <v>0</v>
      </c>
      <c r="K180" s="15"/>
      <c r="L180" s="16"/>
      <c r="M180" s="16"/>
      <c r="N180" s="16"/>
      <c r="O180" s="16"/>
      <c r="P180" s="16"/>
      <c r="Q180" s="16"/>
      <c r="R180" s="16"/>
      <c r="S180" s="16"/>
      <c r="T180" s="16"/>
      <c r="U180" s="16"/>
      <c r="V180" s="16"/>
      <c r="W180" s="16"/>
      <c r="X180" s="16"/>
      <c r="Y180" s="16"/>
      <c r="Z180" s="21"/>
    </row>
    <row r="181" spans="1:26" x14ac:dyDescent="0.3">
      <c r="A181" s="10" t="str">
        <f t="shared" si="20"/>
        <v>52-12-adicional-telefono-cli-1</v>
      </c>
      <c r="B181" t="s">
        <v>326</v>
      </c>
      <c r="C181" s="8" t="s">
        <v>251</v>
      </c>
      <c r="D181" s="8" t="s">
        <v>327</v>
      </c>
      <c r="E181" s="10" t="s">
        <v>349</v>
      </c>
      <c r="F181" s="10">
        <v>1</v>
      </c>
      <c r="G181" s="8" t="str">
        <f t="shared" si="15"/>
        <v>52-12-</v>
      </c>
      <c r="H181" s="8" t="str">
        <f t="shared" si="16"/>
        <v>adicional-telefono-cli-1</v>
      </c>
      <c r="I181" s="11">
        <f>Formulario!F73</f>
        <v>0</v>
      </c>
      <c r="K181" s="15"/>
      <c r="L181" s="16"/>
      <c r="M181" s="16"/>
      <c r="N181" s="16"/>
      <c r="O181" s="16"/>
      <c r="P181" s="16"/>
      <c r="Q181" s="16"/>
      <c r="R181" s="16"/>
      <c r="S181" s="16"/>
      <c r="T181" s="16"/>
      <c r="U181" s="16"/>
      <c r="V181" s="16"/>
      <c r="W181" s="16"/>
      <c r="X181" s="16"/>
      <c r="Y181" s="16"/>
      <c r="Z181" s="21"/>
    </row>
    <row r="182" spans="1:26" x14ac:dyDescent="0.3">
      <c r="A182" s="10" t="str">
        <f t="shared" si="20"/>
        <v>52-13-adicional-ventas-cli-1</v>
      </c>
      <c r="B182" t="s">
        <v>326</v>
      </c>
      <c r="C182" s="8" t="s">
        <v>252</v>
      </c>
      <c r="D182" s="8" t="s">
        <v>327</v>
      </c>
      <c r="E182" s="10" t="s">
        <v>348</v>
      </c>
      <c r="F182" s="10">
        <v>1</v>
      </c>
      <c r="G182" s="8" t="str">
        <f t="shared" si="15"/>
        <v>52-13-</v>
      </c>
      <c r="H182" s="8" t="str">
        <f t="shared" si="16"/>
        <v>adicional-ventas-cli-1</v>
      </c>
      <c r="I182" s="11">
        <f>Formulario!G73</f>
        <v>0</v>
      </c>
      <c r="K182" s="15"/>
      <c r="L182" s="16"/>
      <c r="M182" s="16"/>
      <c r="N182" s="16"/>
      <c r="O182" s="16"/>
      <c r="P182" s="16"/>
      <c r="Q182" s="16"/>
      <c r="R182" s="16"/>
      <c r="S182" s="16"/>
      <c r="T182" s="16"/>
      <c r="U182" s="16"/>
      <c r="V182" s="16"/>
      <c r="W182" s="16"/>
      <c r="X182" s="16"/>
      <c r="Y182" s="16"/>
      <c r="Z182" s="21"/>
    </row>
    <row r="183" spans="1:26" x14ac:dyDescent="0.3">
      <c r="A183" s="10" t="str">
        <f t="shared" si="20"/>
        <v>52-14-adicional-condicion-pago-cli-1</v>
      </c>
      <c r="B183" t="s">
        <v>326</v>
      </c>
      <c r="C183" s="8" t="s">
        <v>253</v>
      </c>
      <c r="D183" s="8" t="s">
        <v>327</v>
      </c>
      <c r="E183" s="10" t="s">
        <v>489</v>
      </c>
      <c r="F183" s="10">
        <v>1</v>
      </c>
      <c r="G183" s="8" t="str">
        <f t="shared" si="15"/>
        <v>52-14-</v>
      </c>
      <c r="H183" s="8" t="str">
        <f t="shared" si="16"/>
        <v>adicional-condicion-pago-cli-1</v>
      </c>
      <c r="I183" s="11">
        <f>Formulario!H73</f>
        <v>0</v>
      </c>
      <c r="K183" s="15"/>
      <c r="L183" s="16"/>
      <c r="M183" s="16"/>
      <c r="N183" s="16"/>
      <c r="O183" s="16"/>
      <c r="P183" s="16"/>
      <c r="Q183" s="16"/>
      <c r="R183" s="16"/>
      <c r="S183" s="16"/>
      <c r="T183" s="16"/>
      <c r="U183" s="16"/>
      <c r="V183" s="16"/>
      <c r="W183" s="16"/>
      <c r="X183" s="16"/>
      <c r="Y183" s="16"/>
      <c r="Z183" s="21"/>
    </row>
    <row r="184" spans="1:26" x14ac:dyDescent="0.3">
      <c r="A184" s="10" t="str">
        <f t="shared" si="20"/>
        <v>52-15-adicional-cliente-cli-2</v>
      </c>
      <c r="B184" t="s">
        <v>326</v>
      </c>
      <c r="C184" s="8" t="s">
        <v>254</v>
      </c>
      <c r="D184" s="8" t="s">
        <v>327</v>
      </c>
      <c r="E184" s="10" t="s">
        <v>350</v>
      </c>
      <c r="F184" s="10">
        <v>2</v>
      </c>
      <c r="G184" s="8" t="str">
        <f t="shared" si="15"/>
        <v>52-15-</v>
      </c>
      <c r="H184" s="8" t="str">
        <f t="shared" si="16"/>
        <v>adicional-cliente-cli-2</v>
      </c>
      <c r="I184" s="11">
        <f>Formulario!B74</f>
        <v>0</v>
      </c>
      <c r="K184" s="15"/>
      <c r="L184" s="16"/>
      <c r="M184" s="16"/>
      <c r="N184" s="16"/>
      <c r="O184" s="16"/>
      <c r="P184" s="16"/>
      <c r="Q184" s="16"/>
      <c r="R184" s="16"/>
      <c r="S184" s="16"/>
      <c r="T184" s="16"/>
      <c r="U184" s="16"/>
      <c r="V184" s="16"/>
      <c r="W184" s="16"/>
      <c r="X184" s="16"/>
      <c r="Y184" s="16"/>
      <c r="Z184" s="21"/>
    </row>
    <row r="185" spans="1:26" x14ac:dyDescent="0.3">
      <c r="A185" s="10" t="str">
        <f t="shared" si="20"/>
        <v>52-16-adicional-telefono-cli-2</v>
      </c>
      <c r="B185" t="s">
        <v>326</v>
      </c>
      <c r="C185" s="8" t="s">
        <v>255</v>
      </c>
      <c r="D185" s="8" t="s">
        <v>327</v>
      </c>
      <c r="E185" s="10" t="s">
        <v>349</v>
      </c>
      <c r="F185" s="10">
        <v>2</v>
      </c>
      <c r="G185" s="8" t="str">
        <f t="shared" si="15"/>
        <v>52-16-</v>
      </c>
      <c r="H185" s="8" t="str">
        <f t="shared" si="16"/>
        <v>adicional-telefono-cli-2</v>
      </c>
      <c r="I185" s="11">
        <f>Formulario!F74</f>
        <v>0</v>
      </c>
      <c r="K185" s="15"/>
      <c r="L185" s="16"/>
      <c r="M185" s="16"/>
      <c r="N185" s="16"/>
      <c r="O185" s="16"/>
      <c r="P185" s="16"/>
      <c r="Q185" s="16"/>
      <c r="R185" s="16"/>
      <c r="S185" s="16"/>
      <c r="T185" s="16"/>
      <c r="U185" s="16"/>
      <c r="V185" s="16"/>
      <c r="W185" s="16"/>
      <c r="X185" s="16"/>
      <c r="Y185" s="16"/>
      <c r="Z185" s="21"/>
    </row>
    <row r="186" spans="1:26" x14ac:dyDescent="0.3">
      <c r="A186" s="10" t="str">
        <f t="shared" si="20"/>
        <v>52-17-adicional-ventas-cli-2</v>
      </c>
      <c r="B186" t="s">
        <v>326</v>
      </c>
      <c r="C186" s="8" t="s">
        <v>256</v>
      </c>
      <c r="D186" s="8" t="s">
        <v>327</v>
      </c>
      <c r="E186" s="10" t="s">
        <v>348</v>
      </c>
      <c r="F186" s="10">
        <v>2</v>
      </c>
      <c r="G186" s="8" t="str">
        <f t="shared" si="15"/>
        <v>52-17-</v>
      </c>
      <c r="H186" s="8" t="str">
        <f t="shared" si="16"/>
        <v>adicional-ventas-cli-2</v>
      </c>
      <c r="I186" s="11">
        <f>Formulario!G74</f>
        <v>0</v>
      </c>
      <c r="K186" s="15"/>
      <c r="L186" s="16"/>
      <c r="M186" s="16"/>
      <c r="N186" s="16"/>
      <c r="O186" s="16"/>
      <c r="P186" s="16"/>
      <c r="Q186" s="16"/>
      <c r="R186" s="16"/>
      <c r="S186" s="16"/>
      <c r="T186" s="16"/>
      <c r="U186" s="16"/>
      <c r="V186" s="16"/>
      <c r="W186" s="16"/>
      <c r="X186" s="16"/>
      <c r="Y186" s="16"/>
      <c r="Z186" s="21"/>
    </row>
    <row r="187" spans="1:26" x14ac:dyDescent="0.3">
      <c r="A187" s="10" t="str">
        <f t="shared" si="20"/>
        <v>52-18-adicional-condicion-pago-cli-2</v>
      </c>
      <c r="B187" t="s">
        <v>326</v>
      </c>
      <c r="C187" s="8" t="s">
        <v>257</v>
      </c>
      <c r="D187" s="8" t="s">
        <v>327</v>
      </c>
      <c r="E187" s="10" t="s">
        <v>489</v>
      </c>
      <c r="F187" s="10">
        <v>2</v>
      </c>
      <c r="G187" s="8" t="str">
        <f t="shared" si="15"/>
        <v>52-18-</v>
      </c>
      <c r="H187" s="8" t="str">
        <f t="shared" si="16"/>
        <v>adicional-condicion-pago-cli-2</v>
      </c>
      <c r="I187" s="11">
        <f>Formulario!H74</f>
        <v>0</v>
      </c>
      <c r="K187" s="15"/>
      <c r="L187" s="16"/>
      <c r="M187" s="16"/>
      <c r="N187" s="16"/>
      <c r="O187" s="16"/>
      <c r="P187" s="16"/>
      <c r="Q187" s="16"/>
      <c r="R187" s="16"/>
      <c r="S187" s="16"/>
      <c r="T187" s="16"/>
      <c r="U187" s="16"/>
      <c r="V187" s="16"/>
      <c r="W187" s="16"/>
      <c r="X187" s="16"/>
      <c r="Y187" s="16"/>
      <c r="Z187" s="21"/>
    </row>
    <row r="188" spans="1:26" x14ac:dyDescent="0.3">
      <c r="A188" s="10" t="str">
        <f t="shared" si="20"/>
        <v>52-19-adicional-cliente-cli-3</v>
      </c>
      <c r="B188" t="s">
        <v>326</v>
      </c>
      <c r="C188" s="8" t="s">
        <v>258</v>
      </c>
      <c r="D188" s="8" t="s">
        <v>327</v>
      </c>
      <c r="E188" s="10" t="s">
        <v>350</v>
      </c>
      <c r="F188" s="10">
        <v>3</v>
      </c>
      <c r="G188" s="8" t="str">
        <f t="shared" si="15"/>
        <v>52-19-</v>
      </c>
      <c r="H188" s="8" t="str">
        <f t="shared" si="16"/>
        <v>adicional-cliente-cli-3</v>
      </c>
      <c r="I188" s="11">
        <f>Formulario!B75</f>
        <v>0</v>
      </c>
      <c r="K188" s="15"/>
      <c r="L188" s="16"/>
      <c r="M188" s="16"/>
      <c r="N188" s="16"/>
      <c r="O188" s="16"/>
      <c r="P188" s="16"/>
      <c r="Q188" s="16"/>
      <c r="R188" s="16"/>
      <c r="S188" s="16"/>
      <c r="T188" s="16"/>
      <c r="U188" s="16"/>
      <c r="V188" s="16"/>
      <c r="W188" s="16"/>
      <c r="X188" s="16"/>
      <c r="Y188" s="16"/>
      <c r="Z188" s="21"/>
    </row>
    <row r="189" spans="1:26" x14ac:dyDescent="0.3">
      <c r="A189" s="10" t="str">
        <f t="shared" si="20"/>
        <v>52-20-adicional-telefono-cli-3</v>
      </c>
      <c r="B189" t="s">
        <v>326</v>
      </c>
      <c r="C189" s="8" t="s">
        <v>259</v>
      </c>
      <c r="D189" s="8" t="s">
        <v>327</v>
      </c>
      <c r="E189" s="10" t="s">
        <v>349</v>
      </c>
      <c r="F189" s="10">
        <v>3</v>
      </c>
      <c r="G189" s="8" t="str">
        <f t="shared" si="15"/>
        <v>52-20-</v>
      </c>
      <c r="H189" s="8" t="str">
        <f t="shared" si="16"/>
        <v>adicional-telefono-cli-3</v>
      </c>
      <c r="I189" s="11">
        <f>Formulario!F75</f>
        <v>0</v>
      </c>
      <c r="K189" s="15"/>
      <c r="L189" s="16"/>
      <c r="M189" s="16"/>
      <c r="N189" s="16"/>
      <c r="O189" s="16"/>
      <c r="P189" s="16"/>
      <c r="Q189" s="16"/>
      <c r="R189" s="16"/>
      <c r="S189" s="16"/>
      <c r="T189" s="16"/>
      <c r="U189" s="16"/>
      <c r="V189" s="16"/>
      <c r="W189" s="16"/>
      <c r="X189" s="16"/>
      <c r="Y189" s="16"/>
      <c r="Z189" s="21"/>
    </row>
    <row r="190" spans="1:26" x14ac:dyDescent="0.3">
      <c r="A190" s="10" t="str">
        <f t="shared" si="20"/>
        <v>52-21-adicional-ventas-cli-3</v>
      </c>
      <c r="B190" t="s">
        <v>326</v>
      </c>
      <c r="C190" s="8" t="s">
        <v>260</v>
      </c>
      <c r="D190" s="8" t="s">
        <v>327</v>
      </c>
      <c r="E190" s="10" t="s">
        <v>348</v>
      </c>
      <c r="F190" s="10">
        <v>3</v>
      </c>
      <c r="G190" s="8" t="str">
        <f t="shared" si="15"/>
        <v>52-21-</v>
      </c>
      <c r="H190" s="8" t="str">
        <f t="shared" si="16"/>
        <v>adicional-ventas-cli-3</v>
      </c>
      <c r="I190" s="11">
        <f>Formulario!G75</f>
        <v>0</v>
      </c>
      <c r="K190" s="15"/>
      <c r="L190" s="16"/>
      <c r="M190" s="16"/>
      <c r="N190" s="16"/>
      <c r="O190" s="16"/>
      <c r="P190" s="16"/>
      <c r="Q190" s="16"/>
      <c r="R190" s="16"/>
      <c r="S190" s="16"/>
      <c r="T190" s="16"/>
      <c r="U190" s="16"/>
      <c r="V190" s="16"/>
      <c r="W190" s="16"/>
      <c r="X190" s="16"/>
      <c r="Y190" s="16"/>
      <c r="Z190" s="21"/>
    </row>
    <row r="191" spans="1:26" x14ac:dyDescent="0.3">
      <c r="A191" s="10" t="str">
        <f t="shared" si="20"/>
        <v>52-22-adicional-condicion-pago-cli-3</v>
      </c>
      <c r="B191" t="s">
        <v>326</v>
      </c>
      <c r="C191" s="8" t="s">
        <v>261</v>
      </c>
      <c r="D191" s="8" t="s">
        <v>327</v>
      </c>
      <c r="E191" s="10" t="s">
        <v>489</v>
      </c>
      <c r="F191" s="10">
        <v>3</v>
      </c>
      <c r="G191" s="8" t="str">
        <f t="shared" si="15"/>
        <v>52-22-</v>
      </c>
      <c r="H191" s="8" t="str">
        <f t="shared" si="16"/>
        <v>adicional-condicion-pago-cli-3</v>
      </c>
      <c r="I191" s="11">
        <f>Formulario!H75</f>
        <v>0</v>
      </c>
      <c r="K191" s="15"/>
      <c r="L191" s="16"/>
      <c r="M191" s="16"/>
      <c r="N191" s="16"/>
      <c r="O191" s="16"/>
      <c r="P191" s="16"/>
      <c r="Q191" s="16"/>
      <c r="R191" s="16"/>
      <c r="S191" s="16"/>
      <c r="T191" s="16"/>
      <c r="U191" s="16"/>
      <c r="V191" s="16"/>
      <c r="W191" s="16"/>
      <c r="X191" s="16"/>
      <c r="Y191" s="16"/>
      <c r="Z191" s="21"/>
    </row>
    <row r="192" spans="1:26" x14ac:dyDescent="0.3">
      <c r="A192" s="10" t="str">
        <f t="shared" si="20"/>
        <v>52-23-adicional-proveedor-1</v>
      </c>
      <c r="B192" t="s">
        <v>326</v>
      </c>
      <c r="C192" s="8" t="s">
        <v>262</v>
      </c>
      <c r="D192" s="8" t="s">
        <v>327</v>
      </c>
      <c r="E192" s="10" t="s">
        <v>347</v>
      </c>
      <c r="F192" s="10">
        <v>1</v>
      </c>
      <c r="G192" s="8" t="str">
        <f t="shared" si="15"/>
        <v>52-23-</v>
      </c>
      <c r="H192" s="8" t="str">
        <f t="shared" si="16"/>
        <v>adicional-proveedor-1</v>
      </c>
      <c r="I192" s="11">
        <f>Formulario!B77</f>
        <v>0</v>
      </c>
      <c r="K192" s="15"/>
      <c r="L192" s="16"/>
      <c r="M192" s="16"/>
      <c r="N192" s="16"/>
      <c r="O192" s="16"/>
      <c r="P192" s="16"/>
      <c r="Q192" s="16"/>
      <c r="R192" s="16"/>
      <c r="S192" s="16"/>
      <c r="T192" s="16"/>
      <c r="U192" s="16"/>
      <c r="V192" s="16"/>
      <c r="W192" s="16"/>
      <c r="X192" s="16"/>
      <c r="Y192" s="16"/>
      <c r="Z192" s="21"/>
    </row>
    <row r="193" spans="1:26" x14ac:dyDescent="0.3">
      <c r="A193" s="10" t="str">
        <f t="shared" si="20"/>
        <v>52-24-adicional-telefono-pro-1</v>
      </c>
      <c r="B193" t="s">
        <v>326</v>
      </c>
      <c r="C193" s="8" t="s">
        <v>263</v>
      </c>
      <c r="D193" s="8" t="s">
        <v>327</v>
      </c>
      <c r="E193" s="10" t="s">
        <v>346</v>
      </c>
      <c r="F193" s="10">
        <v>1</v>
      </c>
      <c r="G193" s="8" t="str">
        <f t="shared" si="15"/>
        <v>52-24-</v>
      </c>
      <c r="H193" s="8" t="str">
        <f t="shared" si="16"/>
        <v>adicional-telefono-pro-1</v>
      </c>
      <c r="I193" s="11">
        <f>Formulario!D77</f>
        <v>0</v>
      </c>
      <c r="K193" s="15"/>
      <c r="L193" s="16"/>
      <c r="M193" s="16"/>
      <c r="N193" s="16"/>
      <c r="O193" s="16"/>
      <c r="P193" s="16"/>
      <c r="Q193" s="16"/>
      <c r="R193" s="16"/>
      <c r="S193" s="16"/>
      <c r="T193" s="16"/>
      <c r="U193" s="16"/>
      <c r="V193" s="16"/>
      <c r="W193" s="16"/>
      <c r="X193" s="16"/>
      <c r="Y193" s="16"/>
      <c r="Z193" s="21"/>
    </row>
    <row r="194" spans="1:26" x14ac:dyDescent="0.3">
      <c r="A194" s="10" t="str">
        <f t="shared" si="20"/>
        <v>52-25-adicional-mercaderia-pro-1</v>
      </c>
      <c r="B194" t="s">
        <v>326</v>
      </c>
      <c r="C194" s="8" t="s">
        <v>264</v>
      </c>
      <c r="D194" s="8" t="s">
        <v>327</v>
      </c>
      <c r="E194" s="10" t="s">
        <v>345</v>
      </c>
      <c r="F194" s="10">
        <v>1</v>
      </c>
      <c r="G194" s="8" t="str">
        <f t="shared" si="15"/>
        <v>52-25-</v>
      </c>
      <c r="H194" s="8" t="str">
        <f t="shared" si="16"/>
        <v>adicional-mercaderia-pro-1</v>
      </c>
      <c r="I194" s="11">
        <f>Formulario!E77</f>
        <v>0</v>
      </c>
      <c r="K194" s="15"/>
      <c r="L194" s="16"/>
      <c r="M194" s="16"/>
      <c r="N194" s="16"/>
      <c r="O194" s="16"/>
      <c r="P194" s="16"/>
      <c r="Q194" s="16"/>
      <c r="R194" s="16"/>
      <c r="S194" s="16"/>
      <c r="T194" s="16"/>
      <c r="U194" s="16"/>
      <c r="V194" s="16"/>
      <c r="W194" s="16"/>
      <c r="X194" s="16"/>
      <c r="Y194" s="16"/>
      <c r="Z194" s="21"/>
    </row>
    <row r="195" spans="1:26" x14ac:dyDescent="0.3">
      <c r="A195" s="10" t="str">
        <f t="shared" si="20"/>
        <v>52-26-adicional-compra-pro-1</v>
      </c>
      <c r="B195" t="s">
        <v>326</v>
      </c>
      <c r="C195" s="8" t="s">
        <v>265</v>
      </c>
      <c r="D195" s="8" t="s">
        <v>327</v>
      </c>
      <c r="E195" s="10" t="s">
        <v>344</v>
      </c>
      <c r="F195" s="10">
        <v>1</v>
      </c>
      <c r="G195" s="8" t="str">
        <f t="shared" si="15"/>
        <v>52-26-</v>
      </c>
      <c r="H195" s="8" t="str">
        <f t="shared" si="16"/>
        <v>adicional-compra-pro-1</v>
      </c>
      <c r="I195" s="11">
        <f>Formulario!G77</f>
        <v>0</v>
      </c>
      <c r="K195" s="15"/>
      <c r="L195" s="16"/>
      <c r="M195" s="16"/>
      <c r="N195" s="16"/>
      <c r="O195" s="16"/>
      <c r="P195" s="16"/>
      <c r="Q195" s="16"/>
      <c r="R195" s="16"/>
      <c r="S195" s="16"/>
      <c r="T195" s="16"/>
      <c r="U195" s="16"/>
      <c r="V195" s="16"/>
      <c r="W195" s="16"/>
      <c r="X195" s="16"/>
      <c r="Y195" s="16"/>
      <c r="Z195" s="21"/>
    </row>
    <row r="196" spans="1:26" x14ac:dyDescent="0.3">
      <c r="A196" s="10" t="str">
        <f t="shared" si="20"/>
        <v>52-27-adicional-periodicidad-pro-1</v>
      </c>
      <c r="B196" t="s">
        <v>326</v>
      </c>
      <c r="C196" s="8" t="s">
        <v>266</v>
      </c>
      <c r="D196" s="8" t="s">
        <v>327</v>
      </c>
      <c r="E196" s="10" t="s">
        <v>343</v>
      </c>
      <c r="F196" s="10">
        <v>1</v>
      </c>
      <c r="G196" s="8" t="str">
        <f t="shared" si="15"/>
        <v>52-27-</v>
      </c>
      <c r="H196" s="8" t="str">
        <f t="shared" si="16"/>
        <v>adicional-periodicidad-pro-1</v>
      </c>
      <c r="I196" s="11">
        <f>Formulario!H77</f>
        <v>0</v>
      </c>
      <c r="K196" s="15"/>
      <c r="L196" s="16"/>
      <c r="M196" s="16"/>
      <c r="N196" s="16"/>
      <c r="O196" s="16"/>
      <c r="P196" s="16"/>
      <c r="Q196" s="16"/>
      <c r="R196" s="16"/>
      <c r="S196" s="16"/>
      <c r="T196" s="16"/>
      <c r="U196" s="16"/>
      <c r="V196" s="16"/>
      <c r="W196" s="16"/>
      <c r="X196" s="16"/>
      <c r="Y196" s="16"/>
      <c r="Z196" s="21"/>
    </row>
    <row r="197" spans="1:26" x14ac:dyDescent="0.3">
      <c r="A197" s="10" t="str">
        <f t="shared" si="20"/>
        <v>52-28-adicional-porcentaje-pro-1</v>
      </c>
      <c r="B197" t="s">
        <v>326</v>
      </c>
      <c r="C197" s="8" t="s">
        <v>267</v>
      </c>
      <c r="D197" s="8" t="s">
        <v>327</v>
      </c>
      <c r="E197" s="10" t="s">
        <v>342</v>
      </c>
      <c r="F197" s="10">
        <v>1</v>
      </c>
      <c r="G197" s="8" t="str">
        <f t="shared" si="15"/>
        <v>52-28-</v>
      </c>
      <c r="H197" s="8" t="str">
        <f t="shared" si="16"/>
        <v>adicional-porcentaje-pro-1</v>
      </c>
      <c r="I197" s="11">
        <f>Formulario!I77</f>
        <v>0</v>
      </c>
      <c r="K197" s="15"/>
      <c r="L197" s="16"/>
      <c r="M197" s="16"/>
      <c r="N197" s="16"/>
      <c r="O197" s="16"/>
      <c r="P197" s="16"/>
      <c r="Q197" s="16"/>
      <c r="R197" s="16"/>
      <c r="S197" s="16"/>
      <c r="T197" s="16"/>
      <c r="U197" s="16"/>
      <c r="V197" s="16"/>
      <c r="W197" s="16"/>
      <c r="X197" s="16"/>
      <c r="Y197" s="16"/>
      <c r="Z197" s="21"/>
    </row>
    <row r="198" spans="1:26" x14ac:dyDescent="0.3">
      <c r="A198" s="10" t="str">
        <f t="shared" si="20"/>
        <v>52-29-adicional-proveedor-2</v>
      </c>
      <c r="B198" t="s">
        <v>326</v>
      </c>
      <c r="C198" s="12" t="s">
        <v>268</v>
      </c>
      <c r="D198" s="8" t="s">
        <v>327</v>
      </c>
      <c r="E198" s="10" t="s">
        <v>347</v>
      </c>
      <c r="F198" s="10">
        <v>2</v>
      </c>
      <c r="G198" s="8" t="str">
        <f t="shared" si="15"/>
        <v>52-29-</v>
      </c>
      <c r="H198" s="8" t="str">
        <f t="shared" si="16"/>
        <v>adicional-proveedor-2</v>
      </c>
      <c r="I198" s="11">
        <f>Formulario!B78</f>
        <v>0</v>
      </c>
      <c r="K198" s="15"/>
      <c r="L198" s="16"/>
      <c r="M198" s="16"/>
      <c r="N198" s="16"/>
      <c r="O198" s="16"/>
      <c r="P198" s="16"/>
      <c r="Q198" s="16"/>
      <c r="R198" s="16"/>
      <c r="S198" s="16"/>
      <c r="T198" s="16"/>
      <c r="U198" s="16"/>
      <c r="V198" s="16"/>
      <c r="W198" s="16"/>
      <c r="X198" s="16"/>
      <c r="Y198" s="16"/>
      <c r="Z198" s="21"/>
    </row>
    <row r="199" spans="1:26" x14ac:dyDescent="0.3">
      <c r="A199" s="10" t="str">
        <f t="shared" si="20"/>
        <v>52-30-adicional-telefono-pro-2</v>
      </c>
      <c r="B199" t="s">
        <v>326</v>
      </c>
      <c r="C199" s="8" t="s">
        <v>269</v>
      </c>
      <c r="D199" s="8" t="s">
        <v>327</v>
      </c>
      <c r="E199" s="10" t="s">
        <v>346</v>
      </c>
      <c r="F199" s="10">
        <v>2</v>
      </c>
      <c r="G199" s="8" t="str">
        <f t="shared" ref="G199:G265" si="21">B199&amp;C199</f>
        <v>52-30-</v>
      </c>
      <c r="H199" s="8" t="str">
        <f t="shared" ref="H199:H265" si="22">D199&amp;E199&amp;F199</f>
        <v>adicional-telefono-pro-2</v>
      </c>
      <c r="I199" s="11">
        <f>Formulario!D78</f>
        <v>0</v>
      </c>
      <c r="K199" s="15"/>
      <c r="L199" s="16"/>
      <c r="M199" s="16"/>
      <c r="N199" s="16"/>
      <c r="O199" s="16"/>
      <c r="P199" s="16"/>
      <c r="Q199" s="16"/>
      <c r="R199" s="16"/>
      <c r="S199" s="16"/>
      <c r="T199" s="16"/>
      <c r="U199" s="16"/>
      <c r="V199" s="16"/>
      <c r="W199" s="16"/>
      <c r="X199" s="16"/>
      <c r="Y199" s="16"/>
      <c r="Z199" s="21"/>
    </row>
    <row r="200" spans="1:26" x14ac:dyDescent="0.3">
      <c r="A200" s="10" t="str">
        <f t="shared" si="20"/>
        <v>52-31-adicional-mercaderia-pro-2</v>
      </c>
      <c r="B200" t="s">
        <v>326</v>
      </c>
      <c r="C200" s="8" t="s">
        <v>270</v>
      </c>
      <c r="D200" s="8" t="s">
        <v>327</v>
      </c>
      <c r="E200" s="10" t="s">
        <v>345</v>
      </c>
      <c r="F200" s="10">
        <v>2</v>
      </c>
      <c r="G200" s="8" t="str">
        <f t="shared" si="21"/>
        <v>52-31-</v>
      </c>
      <c r="H200" s="8" t="str">
        <f t="shared" si="22"/>
        <v>adicional-mercaderia-pro-2</v>
      </c>
      <c r="I200" s="11">
        <f>Formulario!E78</f>
        <v>0</v>
      </c>
      <c r="K200" s="15"/>
      <c r="L200" s="16"/>
      <c r="M200" s="16"/>
      <c r="N200" s="16"/>
      <c r="O200" s="16"/>
      <c r="P200" s="16"/>
      <c r="Q200" s="16"/>
      <c r="R200" s="16"/>
      <c r="S200" s="16"/>
      <c r="T200" s="16"/>
      <c r="U200" s="16"/>
      <c r="V200" s="16"/>
      <c r="W200" s="16"/>
      <c r="X200" s="16"/>
      <c r="Y200" s="16"/>
      <c r="Z200" s="21"/>
    </row>
    <row r="201" spans="1:26" x14ac:dyDescent="0.3">
      <c r="A201" s="10" t="str">
        <f t="shared" si="20"/>
        <v>52-32-adicional-compra-pro-2</v>
      </c>
      <c r="B201" t="s">
        <v>326</v>
      </c>
      <c r="C201" s="8" t="s">
        <v>271</v>
      </c>
      <c r="D201" s="8" t="s">
        <v>327</v>
      </c>
      <c r="E201" s="10" t="s">
        <v>344</v>
      </c>
      <c r="F201" s="10">
        <v>2</v>
      </c>
      <c r="G201" s="8" t="str">
        <f t="shared" si="21"/>
        <v>52-32-</v>
      </c>
      <c r="H201" s="8" t="str">
        <f t="shared" si="22"/>
        <v>adicional-compra-pro-2</v>
      </c>
      <c r="I201" s="11">
        <f>Formulario!G78</f>
        <v>0</v>
      </c>
      <c r="K201" s="15"/>
      <c r="L201" s="16"/>
      <c r="M201" s="16"/>
      <c r="N201" s="16"/>
      <c r="O201" s="16"/>
      <c r="P201" s="16"/>
      <c r="Q201" s="16"/>
      <c r="R201" s="16"/>
      <c r="S201" s="16"/>
      <c r="T201" s="16"/>
      <c r="U201" s="16"/>
      <c r="V201" s="16"/>
      <c r="W201" s="16"/>
      <c r="X201" s="16"/>
      <c r="Y201" s="16"/>
      <c r="Z201" s="21"/>
    </row>
    <row r="202" spans="1:26" x14ac:dyDescent="0.3">
      <c r="A202" s="10" t="str">
        <f t="shared" si="20"/>
        <v>52-33-adicional-periodicidad-pro-2</v>
      </c>
      <c r="B202" t="s">
        <v>326</v>
      </c>
      <c r="C202" s="8" t="s">
        <v>272</v>
      </c>
      <c r="D202" s="8" t="s">
        <v>327</v>
      </c>
      <c r="E202" s="10" t="s">
        <v>343</v>
      </c>
      <c r="F202" s="10">
        <v>2</v>
      </c>
      <c r="G202" s="8" t="str">
        <f t="shared" si="21"/>
        <v>52-33-</v>
      </c>
      <c r="H202" s="8" t="str">
        <f t="shared" si="22"/>
        <v>adicional-periodicidad-pro-2</v>
      </c>
      <c r="I202" s="11">
        <f>Formulario!H78</f>
        <v>0</v>
      </c>
      <c r="K202" s="15"/>
      <c r="L202" s="16"/>
      <c r="M202" s="16"/>
      <c r="N202" s="16"/>
      <c r="O202" s="16"/>
      <c r="P202" s="16"/>
      <c r="Q202" s="16"/>
      <c r="R202" s="16"/>
      <c r="S202" s="16"/>
      <c r="T202" s="16"/>
      <c r="U202" s="16"/>
      <c r="V202" s="16"/>
      <c r="W202" s="16"/>
      <c r="X202" s="16"/>
      <c r="Y202" s="16"/>
      <c r="Z202" s="21"/>
    </row>
    <row r="203" spans="1:26" x14ac:dyDescent="0.3">
      <c r="A203" s="10" t="str">
        <f t="shared" si="20"/>
        <v>52-34-adicional-porcentaje-pro-2</v>
      </c>
      <c r="B203" t="s">
        <v>326</v>
      </c>
      <c r="C203" s="8" t="s">
        <v>273</v>
      </c>
      <c r="D203" s="8" t="s">
        <v>327</v>
      </c>
      <c r="E203" s="10" t="s">
        <v>342</v>
      </c>
      <c r="F203" s="10">
        <v>2</v>
      </c>
      <c r="G203" s="8" t="str">
        <f t="shared" si="21"/>
        <v>52-34-</v>
      </c>
      <c r="H203" s="8" t="str">
        <f t="shared" si="22"/>
        <v>adicional-porcentaje-pro-2</v>
      </c>
      <c r="I203" s="11">
        <f>Formulario!I78</f>
        <v>0</v>
      </c>
      <c r="K203" s="15"/>
      <c r="L203" s="16"/>
      <c r="M203" s="16"/>
      <c r="N203" s="16"/>
      <c r="O203" s="16"/>
      <c r="P203" s="16"/>
      <c r="Q203" s="16"/>
      <c r="R203" s="16"/>
      <c r="S203" s="16"/>
      <c r="T203" s="16"/>
      <c r="U203" s="16"/>
      <c r="V203" s="16"/>
      <c r="W203" s="16"/>
      <c r="X203" s="16"/>
      <c r="Y203" s="16"/>
      <c r="Z203" s="21"/>
    </row>
    <row r="204" spans="1:26" x14ac:dyDescent="0.3">
      <c r="A204" s="10" t="str">
        <f t="shared" si="20"/>
        <v>53-01-bancos-institucion-1</v>
      </c>
      <c r="B204" t="s">
        <v>239</v>
      </c>
      <c r="C204" s="10" t="s">
        <v>240</v>
      </c>
      <c r="D204" t="s">
        <v>274</v>
      </c>
      <c r="E204" s="10" t="s">
        <v>277</v>
      </c>
      <c r="F204" s="11">
        <v>1</v>
      </c>
      <c r="G204" s="8" t="str">
        <f t="shared" si="21"/>
        <v>53-01-</v>
      </c>
      <c r="H204" s="8" t="str">
        <f t="shared" si="22"/>
        <v>bancos-institucion-1</v>
      </c>
      <c r="I204" s="11">
        <f>Formulario!B80</f>
        <v>0</v>
      </c>
      <c r="K204" s="15"/>
      <c r="L204" s="16"/>
      <c r="M204" s="16"/>
      <c r="N204" s="16"/>
      <c r="O204" s="16"/>
      <c r="P204" s="16"/>
      <c r="Q204" s="16"/>
      <c r="R204" s="16"/>
      <c r="S204" s="16"/>
      <c r="T204" s="16"/>
      <c r="U204" s="16"/>
      <c r="V204" s="16"/>
      <c r="W204" s="16"/>
      <c r="X204" s="16"/>
      <c r="Y204" s="16"/>
      <c r="Z204" s="21"/>
    </row>
    <row r="205" spans="1:26" x14ac:dyDescent="0.3">
      <c r="A205" s="10" t="str">
        <f t="shared" si="20"/>
        <v>53-02-bancos-tipo-1</v>
      </c>
      <c r="B205" s="8" t="s">
        <v>239</v>
      </c>
      <c r="C205" s="10" t="s">
        <v>241</v>
      </c>
      <c r="D205" s="8" t="s">
        <v>274</v>
      </c>
      <c r="E205" s="10" t="s">
        <v>293</v>
      </c>
      <c r="F205" s="11">
        <v>1</v>
      </c>
      <c r="G205" s="8" t="str">
        <f t="shared" si="21"/>
        <v>53-02-</v>
      </c>
      <c r="H205" s="8" t="str">
        <f t="shared" si="22"/>
        <v>bancos-tipo-1</v>
      </c>
      <c r="I205" s="11">
        <f>Formulario!D80</f>
        <v>0</v>
      </c>
      <c r="K205" s="15" t="s">
        <v>46</v>
      </c>
      <c r="L205" s="16" t="s">
        <v>37</v>
      </c>
      <c r="M205" s="16"/>
      <c r="N205" s="16"/>
      <c r="O205" s="16"/>
      <c r="P205" s="16"/>
      <c r="Q205" s="16"/>
      <c r="R205" s="16"/>
      <c r="S205" s="16"/>
      <c r="T205" s="16"/>
      <c r="U205" s="16"/>
      <c r="V205" s="16"/>
      <c r="W205" s="16"/>
      <c r="X205" s="16"/>
      <c r="Y205" s="16"/>
      <c r="Z205" s="21"/>
    </row>
    <row r="206" spans="1:26" x14ac:dyDescent="0.3">
      <c r="A206" s="10" t="str">
        <f t="shared" si="20"/>
        <v>53-03-bancos-tarjeta-1</v>
      </c>
      <c r="B206" s="8" t="s">
        <v>239</v>
      </c>
      <c r="C206" t="s">
        <v>242</v>
      </c>
      <c r="D206" s="8" t="s">
        <v>274</v>
      </c>
      <c r="E206" s="10" t="s">
        <v>341</v>
      </c>
      <c r="F206" s="11">
        <v>1</v>
      </c>
      <c r="G206" s="8" t="str">
        <f t="shared" si="21"/>
        <v>53-03-</v>
      </c>
      <c r="H206" s="8" t="str">
        <f t="shared" si="22"/>
        <v>bancos-tarjeta-1</v>
      </c>
      <c r="I206" s="11">
        <f>Formulario!G80</f>
        <v>0</v>
      </c>
      <c r="K206" s="15"/>
      <c r="L206" s="16"/>
      <c r="M206" s="16"/>
      <c r="N206" s="16"/>
      <c r="O206" s="16"/>
      <c r="P206" s="16"/>
      <c r="Q206" s="16"/>
      <c r="R206" s="16"/>
      <c r="S206" s="16"/>
      <c r="T206" s="16"/>
      <c r="U206" s="16"/>
      <c r="V206" s="16"/>
      <c r="W206" s="16"/>
      <c r="X206" s="16"/>
      <c r="Y206" s="16"/>
      <c r="Z206" s="21"/>
    </row>
    <row r="207" spans="1:26" x14ac:dyDescent="0.3">
      <c r="A207" s="10" t="str">
        <f t="shared" si="20"/>
        <v>53-04-bancos-marca-tarjeta-1</v>
      </c>
      <c r="B207" s="8" t="s">
        <v>239</v>
      </c>
      <c r="C207" s="11" t="s">
        <v>243</v>
      </c>
      <c r="D207" s="8" t="s">
        <v>274</v>
      </c>
      <c r="E207" s="10" t="s">
        <v>490</v>
      </c>
      <c r="F207" s="11">
        <v>1</v>
      </c>
      <c r="G207" s="8" t="str">
        <f t="shared" si="21"/>
        <v>53-04-</v>
      </c>
      <c r="H207" s="8" t="str">
        <f t="shared" si="22"/>
        <v>bancos-marca-tarjeta-1</v>
      </c>
      <c r="I207" s="11">
        <f>Formulario!I80</f>
        <v>0</v>
      </c>
      <c r="K207" s="15" t="s">
        <v>550</v>
      </c>
      <c r="L207" s="16" t="s">
        <v>549</v>
      </c>
      <c r="M207" s="16" t="s">
        <v>552</v>
      </c>
      <c r="N207" s="16" t="s">
        <v>569</v>
      </c>
      <c r="O207" s="16" t="s">
        <v>551</v>
      </c>
      <c r="P207" s="16"/>
      <c r="Q207" s="16"/>
      <c r="R207" s="16"/>
      <c r="S207" s="16"/>
      <c r="T207" s="16"/>
      <c r="U207" s="16"/>
      <c r="V207" s="16"/>
      <c r="W207" s="16"/>
      <c r="X207" s="16"/>
      <c r="Y207" s="16"/>
      <c r="Z207" s="21"/>
    </row>
    <row r="208" spans="1:26" x14ac:dyDescent="0.3">
      <c r="A208" s="10" t="str">
        <f t="shared" si="20"/>
        <v>53-05-bancos-institucion-2</v>
      </c>
      <c r="B208" s="8" t="s">
        <v>239</v>
      </c>
      <c r="C208" s="11" t="s">
        <v>244</v>
      </c>
      <c r="D208" s="8" t="s">
        <v>274</v>
      </c>
      <c r="E208" s="10" t="s">
        <v>277</v>
      </c>
      <c r="F208" s="11">
        <v>2</v>
      </c>
      <c r="G208" s="8" t="str">
        <f t="shared" si="21"/>
        <v>53-05-</v>
      </c>
      <c r="H208" s="8" t="str">
        <f t="shared" si="22"/>
        <v>bancos-institucion-2</v>
      </c>
      <c r="I208" s="11">
        <f>Formulario!B81</f>
        <v>0</v>
      </c>
      <c r="K208" s="15"/>
      <c r="L208" s="16"/>
      <c r="M208" s="16"/>
      <c r="N208" s="16"/>
      <c r="O208" s="16"/>
      <c r="P208" s="16"/>
      <c r="Q208" s="16"/>
      <c r="R208" s="16"/>
      <c r="S208" s="16"/>
      <c r="T208" s="16"/>
      <c r="U208" s="16"/>
      <c r="V208" s="16"/>
      <c r="W208" s="16"/>
      <c r="X208" s="16"/>
      <c r="Y208" s="16"/>
      <c r="Z208" s="21"/>
    </row>
    <row r="209" spans="1:26" x14ac:dyDescent="0.3">
      <c r="A209" s="10" t="str">
        <f t="shared" si="20"/>
        <v>53-06-bancos-tipo-2</v>
      </c>
      <c r="B209" s="8" t="s">
        <v>239</v>
      </c>
      <c r="C209" t="s">
        <v>245</v>
      </c>
      <c r="D209" s="8" t="s">
        <v>274</v>
      </c>
      <c r="E209" s="10" t="s">
        <v>293</v>
      </c>
      <c r="F209" s="11">
        <v>2</v>
      </c>
      <c r="G209" s="8" t="str">
        <f t="shared" si="21"/>
        <v>53-06-</v>
      </c>
      <c r="H209" s="8" t="str">
        <f t="shared" si="22"/>
        <v>bancos-tipo-2</v>
      </c>
      <c r="I209" s="11">
        <f>Formulario!D81</f>
        <v>0</v>
      </c>
      <c r="K209" s="15" t="s">
        <v>46</v>
      </c>
      <c r="L209" s="16" t="s">
        <v>37</v>
      </c>
      <c r="M209" s="16"/>
      <c r="N209" s="16"/>
      <c r="O209" s="16"/>
      <c r="P209" s="16"/>
      <c r="Q209" s="16"/>
      <c r="R209" s="16"/>
      <c r="S209" s="16"/>
      <c r="T209" s="16"/>
      <c r="U209" s="16"/>
      <c r="V209" s="16"/>
      <c r="W209" s="16"/>
      <c r="X209" s="16"/>
      <c r="Y209" s="16"/>
      <c r="Z209" s="21"/>
    </row>
    <row r="210" spans="1:26" x14ac:dyDescent="0.3">
      <c r="A210" s="10" t="str">
        <f t="shared" si="20"/>
        <v>53-07-bancos-tarjeta-2</v>
      </c>
      <c r="B210" s="8" t="s">
        <v>239</v>
      </c>
      <c r="C210" t="s">
        <v>246</v>
      </c>
      <c r="D210" s="8" t="s">
        <v>274</v>
      </c>
      <c r="E210" s="10" t="s">
        <v>341</v>
      </c>
      <c r="F210" s="11">
        <v>2</v>
      </c>
      <c r="G210" s="8" t="str">
        <f t="shared" si="21"/>
        <v>53-07-</v>
      </c>
      <c r="H210" s="8" t="str">
        <f t="shared" si="22"/>
        <v>bancos-tarjeta-2</v>
      </c>
      <c r="I210" s="11">
        <f>Formulario!G81</f>
        <v>0</v>
      </c>
      <c r="K210" s="15"/>
      <c r="L210" s="16"/>
      <c r="M210" s="16"/>
      <c r="N210" s="16"/>
      <c r="O210" s="16"/>
      <c r="P210" s="16"/>
      <c r="Q210" s="16"/>
      <c r="R210" s="16"/>
      <c r="S210" s="16"/>
      <c r="T210" s="16"/>
      <c r="U210" s="16"/>
      <c r="V210" s="16"/>
      <c r="W210" s="16"/>
      <c r="X210" s="16"/>
      <c r="Y210" s="16"/>
      <c r="Z210" s="21"/>
    </row>
    <row r="211" spans="1:26" x14ac:dyDescent="0.3">
      <c r="A211" s="10" t="str">
        <f t="shared" si="20"/>
        <v>53-08-bancos-marca-tarjeta-2</v>
      </c>
      <c r="B211" s="8" t="s">
        <v>239</v>
      </c>
      <c r="C211" t="s">
        <v>247</v>
      </c>
      <c r="D211" s="8" t="s">
        <v>274</v>
      </c>
      <c r="E211" s="10" t="s">
        <v>490</v>
      </c>
      <c r="F211" s="11">
        <v>2</v>
      </c>
      <c r="G211" s="8" t="str">
        <f t="shared" si="21"/>
        <v>53-08-</v>
      </c>
      <c r="H211" s="8" t="str">
        <f t="shared" si="22"/>
        <v>bancos-marca-tarjeta-2</v>
      </c>
      <c r="I211" s="11">
        <f>Formulario!I81</f>
        <v>0</v>
      </c>
      <c r="K211" s="15" t="s">
        <v>550</v>
      </c>
      <c r="L211" s="16" t="s">
        <v>549</v>
      </c>
      <c r="M211" s="16" t="s">
        <v>552</v>
      </c>
      <c r="N211" s="16" t="s">
        <v>569</v>
      </c>
      <c r="O211" s="16" t="s">
        <v>551</v>
      </c>
      <c r="P211" s="16"/>
      <c r="Q211" s="16"/>
      <c r="R211" s="16"/>
      <c r="S211" s="16"/>
      <c r="T211" s="16"/>
      <c r="U211" s="16"/>
      <c r="V211" s="16"/>
      <c r="W211" s="16"/>
      <c r="X211" s="16"/>
      <c r="Y211" s="16"/>
      <c r="Z211" s="21"/>
    </row>
    <row r="212" spans="1:26" x14ac:dyDescent="0.3">
      <c r="A212" s="10" t="str">
        <f t="shared" si="20"/>
        <v>54-01-bancos-conyuge-institucion-1</v>
      </c>
      <c r="B212" t="s">
        <v>276</v>
      </c>
      <c r="C212" s="10" t="s">
        <v>240</v>
      </c>
      <c r="D212" s="10" t="s">
        <v>275</v>
      </c>
      <c r="E212" s="10" t="s">
        <v>277</v>
      </c>
      <c r="F212" s="11">
        <v>1</v>
      </c>
      <c r="G212" s="8" t="str">
        <f t="shared" si="21"/>
        <v>54-01-</v>
      </c>
      <c r="H212" s="8" t="str">
        <f t="shared" si="22"/>
        <v>bancos-conyuge-institucion-1</v>
      </c>
      <c r="I212" s="11">
        <f>Formulario!B83</f>
        <v>0</v>
      </c>
      <c r="K212" s="15"/>
      <c r="L212" s="16"/>
      <c r="M212" s="16"/>
      <c r="N212" s="16"/>
      <c r="O212" s="16"/>
      <c r="P212" s="16"/>
      <c r="Q212" s="16"/>
      <c r="R212" s="16"/>
      <c r="S212" s="16"/>
      <c r="T212" s="16"/>
      <c r="U212" s="16"/>
      <c r="V212" s="16"/>
      <c r="W212" s="16"/>
      <c r="X212" s="16"/>
      <c r="Y212" s="16"/>
      <c r="Z212" s="21"/>
    </row>
    <row r="213" spans="1:26" x14ac:dyDescent="0.3">
      <c r="A213" s="10" t="str">
        <f t="shared" si="20"/>
        <v>54-02-bancos-conyuge-tipo-1</v>
      </c>
      <c r="B213" s="8" t="s">
        <v>276</v>
      </c>
      <c r="C213" s="10" t="s">
        <v>241</v>
      </c>
      <c r="D213" s="10" t="s">
        <v>275</v>
      </c>
      <c r="E213" s="10" t="s">
        <v>293</v>
      </c>
      <c r="F213" s="11">
        <v>1</v>
      </c>
      <c r="G213" s="8" t="str">
        <f t="shared" si="21"/>
        <v>54-02-</v>
      </c>
      <c r="H213" s="8" t="str">
        <f t="shared" si="22"/>
        <v>bancos-conyuge-tipo-1</v>
      </c>
      <c r="I213" s="11">
        <f>Formulario!D83</f>
        <v>0</v>
      </c>
      <c r="K213" s="15" t="s">
        <v>46</v>
      </c>
      <c r="L213" s="16" t="s">
        <v>37</v>
      </c>
      <c r="M213" s="16"/>
      <c r="N213" s="16"/>
      <c r="O213" s="16"/>
      <c r="P213" s="16"/>
      <c r="Q213" s="16"/>
      <c r="R213" s="16"/>
      <c r="S213" s="16"/>
      <c r="T213" s="16"/>
      <c r="U213" s="16"/>
      <c r="V213" s="16"/>
      <c r="W213" s="16"/>
      <c r="X213" s="16"/>
      <c r="Y213" s="16"/>
      <c r="Z213" s="21"/>
    </row>
    <row r="214" spans="1:26" x14ac:dyDescent="0.3">
      <c r="A214" s="10" t="str">
        <f t="shared" si="20"/>
        <v>54-03-bancos-conyuge-tarjeta-1</v>
      </c>
      <c r="B214" s="8" t="s">
        <v>276</v>
      </c>
      <c r="C214" s="8" t="s">
        <v>242</v>
      </c>
      <c r="D214" s="10" t="s">
        <v>275</v>
      </c>
      <c r="E214" s="10" t="s">
        <v>341</v>
      </c>
      <c r="F214" s="11">
        <v>1</v>
      </c>
      <c r="G214" s="8" t="str">
        <f t="shared" si="21"/>
        <v>54-03-</v>
      </c>
      <c r="H214" s="8" t="str">
        <f t="shared" si="22"/>
        <v>bancos-conyuge-tarjeta-1</v>
      </c>
      <c r="I214" s="11">
        <f>Formulario!G83</f>
        <v>0</v>
      </c>
      <c r="K214" s="15"/>
      <c r="L214" s="16"/>
      <c r="M214" s="16"/>
      <c r="N214" s="16"/>
      <c r="O214" s="16"/>
      <c r="P214" s="16"/>
      <c r="Q214" s="16"/>
      <c r="R214" s="16"/>
      <c r="S214" s="16"/>
      <c r="T214" s="16"/>
      <c r="U214" s="16"/>
      <c r="V214" s="16"/>
      <c r="W214" s="16"/>
      <c r="X214" s="16"/>
      <c r="Y214" s="16"/>
      <c r="Z214" s="21"/>
    </row>
    <row r="215" spans="1:26" x14ac:dyDescent="0.3">
      <c r="A215" s="10" t="str">
        <f t="shared" si="20"/>
        <v>54-04-bancos-conyuge-marca-tarjeta-1</v>
      </c>
      <c r="B215" s="8" t="s">
        <v>276</v>
      </c>
      <c r="C215" s="11" t="s">
        <v>243</v>
      </c>
      <c r="D215" s="10" t="s">
        <v>275</v>
      </c>
      <c r="E215" s="10" t="s">
        <v>490</v>
      </c>
      <c r="F215" s="11">
        <v>1</v>
      </c>
      <c r="G215" s="8" t="str">
        <f t="shared" si="21"/>
        <v>54-04-</v>
      </c>
      <c r="H215" s="8" t="str">
        <f t="shared" si="22"/>
        <v>bancos-conyuge-marca-tarjeta-1</v>
      </c>
      <c r="I215" s="11">
        <f>Formulario!I83</f>
        <v>0</v>
      </c>
      <c r="K215" s="15" t="s">
        <v>550</v>
      </c>
      <c r="L215" s="16" t="s">
        <v>549</v>
      </c>
      <c r="M215" s="16" t="s">
        <v>552</v>
      </c>
      <c r="N215" s="16" t="s">
        <v>569</v>
      </c>
      <c r="O215" s="16" t="s">
        <v>551</v>
      </c>
      <c r="P215" s="16"/>
      <c r="Q215" s="16"/>
      <c r="R215" s="16"/>
      <c r="S215" s="16"/>
      <c r="T215" s="16"/>
      <c r="U215" s="16"/>
      <c r="V215" s="16"/>
      <c r="W215" s="16"/>
      <c r="X215" s="16"/>
      <c r="Y215" s="16"/>
      <c r="Z215" s="21"/>
    </row>
    <row r="216" spans="1:26" x14ac:dyDescent="0.3">
      <c r="A216" s="10" t="str">
        <f t="shared" si="20"/>
        <v>54-05-bancos-conyuge-institucion-2</v>
      </c>
      <c r="B216" s="8" t="s">
        <v>276</v>
      </c>
      <c r="C216" s="11" t="s">
        <v>244</v>
      </c>
      <c r="D216" s="10" t="s">
        <v>275</v>
      </c>
      <c r="E216" s="10" t="s">
        <v>277</v>
      </c>
      <c r="F216" s="11">
        <v>2</v>
      </c>
      <c r="G216" s="8" t="str">
        <f t="shared" si="21"/>
        <v>54-05-</v>
      </c>
      <c r="H216" s="8" t="str">
        <f t="shared" si="22"/>
        <v>bancos-conyuge-institucion-2</v>
      </c>
      <c r="I216" s="11">
        <f>Formulario!B84</f>
        <v>0</v>
      </c>
      <c r="K216" s="15"/>
      <c r="L216" s="16"/>
      <c r="M216" s="16"/>
      <c r="N216" s="16"/>
      <c r="O216" s="16"/>
      <c r="P216" s="16"/>
      <c r="Q216" s="16"/>
      <c r="R216" s="16"/>
      <c r="S216" s="16"/>
      <c r="T216" s="16"/>
      <c r="U216" s="16"/>
      <c r="V216" s="16"/>
      <c r="W216" s="16"/>
      <c r="X216" s="16"/>
      <c r="Y216" s="16"/>
      <c r="Z216" s="21"/>
    </row>
    <row r="217" spans="1:26" x14ac:dyDescent="0.3">
      <c r="A217" s="10" t="str">
        <f t="shared" si="20"/>
        <v>54-06-bancos-conyuge-tipo-2</v>
      </c>
      <c r="B217" s="8" t="s">
        <v>276</v>
      </c>
      <c r="C217" s="8" t="s">
        <v>245</v>
      </c>
      <c r="D217" s="10" t="s">
        <v>275</v>
      </c>
      <c r="E217" s="10" t="s">
        <v>293</v>
      </c>
      <c r="F217" s="11">
        <v>2</v>
      </c>
      <c r="G217" s="8" t="str">
        <f t="shared" si="21"/>
        <v>54-06-</v>
      </c>
      <c r="H217" s="8" t="str">
        <f t="shared" si="22"/>
        <v>bancos-conyuge-tipo-2</v>
      </c>
      <c r="I217" s="11">
        <f>Formulario!D84</f>
        <v>0</v>
      </c>
      <c r="K217" s="15" t="s">
        <v>46</v>
      </c>
      <c r="L217" s="16" t="s">
        <v>37</v>
      </c>
      <c r="M217" s="16"/>
      <c r="N217" s="16"/>
      <c r="O217" s="16"/>
      <c r="P217" s="16"/>
      <c r="Q217" s="16"/>
      <c r="R217" s="16"/>
      <c r="S217" s="16"/>
      <c r="T217" s="16"/>
      <c r="U217" s="16"/>
      <c r="V217" s="16"/>
      <c r="W217" s="16"/>
      <c r="X217" s="16"/>
      <c r="Y217" s="16"/>
      <c r="Z217" s="21"/>
    </row>
    <row r="218" spans="1:26" x14ac:dyDescent="0.3">
      <c r="A218" s="10" t="str">
        <f t="shared" si="20"/>
        <v>54-07-bancos-conyuge-tarjeta-2</v>
      </c>
      <c r="B218" s="8" t="s">
        <v>276</v>
      </c>
      <c r="C218" s="8" t="s">
        <v>246</v>
      </c>
      <c r="D218" s="10" t="s">
        <v>275</v>
      </c>
      <c r="E218" s="10" t="s">
        <v>341</v>
      </c>
      <c r="F218" s="11">
        <v>2</v>
      </c>
      <c r="G218" s="8" t="str">
        <f t="shared" si="21"/>
        <v>54-07-</v>
      </c>
      <c r="H218" s="8" t="str">
        <f t="shared" si="22"/>
        <v>bancos-conyuge-tarjeta-2</v>
      </c>
      <c r="I218" s="11">
        <f>Formulario!G84</f>
        <v>0</v>
      </c>
      <c r="K218" s="15"/>
      <c r="L218" s="16"/>
      <c r="M218" s="16"/>
      <c r="N218" s="16"/>
      <c r="O218" s="16"/>
      <c r="P218" s="16"/>
      <c r="Q218" s="16"/>
      <c r="R218" s="16"/>
      <c r="S218" s="16"/>
      <c r="T218" s="16"/>
      <c r="U218" s="16"/>
      <c r="V218" s="16"/>
      <c r="W218" s="16"/>
      <c r="X218" s="16"/>
      <c r="Y218" s="16"/>
      <c r="Z218" s="21"/>
    </row>
    <row r="219" spans="1:26" x14ac:dyDescent="0.3">
      <c r="A219" s="10" t="str">
        <f t="shared" si="20"/>
        <v>54-08-bancos-conyuge-marca-tarjeta-2</v>
      </c>
      <c r="B219" s="8" t="s">
        <v>276</v>
      </c>
      <c r="C219" s="8" t="s">
        <v>247</v>
      </c>
      <c r="D219" s="10" t="s">
        <v>275</v>
      </c>
      <c r="E219" s="10" t="s">
        <v>490</v>
      </c>
      <c r="F219" s="11">
        <v>2</v>
      </c>
      <c r="G219" s="8" t="str">
        <f t="shared" si="21"/>
        <v>54-08-</v>
      </c>
      <c r="H219" s="8" t="str">
        <f t="shared" si="22"/>
        <v>bancos-conyuge-marca-tarjeta-2</v>
      </c>
      <c r="I219" s="11">
        <f>Formulario!I84</f>
        <v>0</v>
      </c>
      <c r="K219" s="15" t="s">
        <v>550</v>
      </c>
      <c r="L219" s="16" t="s">
        <v>549</v>
      </c>
      <c r="M219" s="16" t="s">
        <v>552</v>
      </c>
      <c r="N219" s="16" t="s">
        <v>569</v>
      </c>
      <c r="O219" s="16" t="s">
        <v>551</v>
      </c>
      <c r="P219" s="16"/>
      <c r="Q219" s="16"/>
      <c r="R219" s="16"/>
      <c r="S219" s="16"/>
      <c r="T219" s="16"/>
      <c r="U219" s="16"/>
      <c r="V219" s="16"/>
      <c r="W219" s="16"/>
      <c r="X219" s="16"/>
      <c r="Y219" s="16"/>
      <c r="Z219" s="21"/>
    </row>
    <row r="220" spans="1:26" x14ac:dyDescent="0.3">
      <c r="A220" s="10" t="str">
        <f t="shared" si="20"/>
        <v>55-01-ref-comercialcasa-1</v>
      </c>
      <c r="B220" t="s">
        <v>278</v>
      </c>
      <c r="C220" s="10" t="s">
        <v>240</v>
      </c>
      <c r="D220" s="10" t="s">
        <v>290</v>
      </c>
      <c r="E220" s="10" t="s">
        <v>338</v>
      </c>
      <c r="F220" s="11">
        <v>1</v>
      </c>
      <c r="G220" s="8" t="str">
        <f t="shared" si="21"/>
        <v>55-01-</v>
      </c>
      <c r="H220" s="8" t="str">
        <f t="shared" si="22"/>
        <v>ref-comercialcasa-1</v>
      </c>
      <c r="I220" s="11">
        <f>Formulario!B86</f>
        <v>0</v>
      </c>
      <c r="K220" s="15"/>
      <c r="L220" s="16"/>
      <c r="M220" s="16"/>
      <c r="N220" s="16"/>
      <c r="O220" s="16"/>
      <c r="P220" s="16"/>
      <c r="Q220" s="16"/>
      <c r="R220" s="16"/>
      <c r="S220" s="16"/>
      <c r="T220" s="16"/>
      <c r="U220" s="16"/>
      <c r="V220" s="16"/>
      <c r="W220" s="16"/>
      <c r="X220" s="16"/>
      <c r="Y220" s="16"/>
      <c r="Z220" s="21"/>
    </row>
    <row r="221" spans="1:26" x14ac:dyDescent="0.3">
      <c r="A221" s="10" t="str">
        <f t="shared" si="20"/>
        <v>55-02-ref-comercialtelefono-1</v>
      </c>
      <c r="B221" s="8" t="s">
        <v>278</v>
      </c>
      <c r="C221" s="10" t="s">
        <v>241</v>
      </c>
      <c r="D221" s="10" t="s">
        <v>290</v>
      </c>
      <c r="E221" s="10" t="s">
        <v>339</v>
      </c>
      <c r="F221" s="11">
        <v>1</v>
      </c>
      <c r="G221" s="8" t="str">
        <f t="shared" si="21"/>
        <v>55-02-</v>
      </c>
      <c r="H221" s="8" t="str">
        <f t="shared" si="22"/>
        <v>ref-comercialtelefono-1</v>
      </c>
      <c r="I221" s="11">
        <f>Formulario!G86</f>
        <v>0</v>
      </c>
      <c r="K221" s="15"/>
      <c r="L221" s="16"/>
      <c r="M221" s="16"/>
      <c r="N221" s="16"/>
      <c r="O221" s="16"/>
      <c r="P221" s="16"/>
      <c r="Q221" s="16"/>
      <c r="R221" s="16"/>
      <c r="S221" s="16"/>
      <c r="T221" s="16"/>
      <c r="U221" s="16"/>
      <c r="V221" s="16"/>
      <c r="W221" s="16"/>
      <c r="X221" s="16"/>
      <c r="Y221" s="16"/>
      <c r="Z221" s="21"/>
    </row>
    <row r="222" spans="1:26" x14ac:dyDescent="0.3">
      <c r="A222" s="10" t="str">
        <f t="shared" si="20"/>
        <v>55-03-ref-comercialano-1</v>
      </c>
      <c r="B222" s="8" t="s">
        <v>278</v>
      </c>
      <c r="C222" s="8" t="s">
        <v>242</v>
      </c>
      <c r="D222" s="10" t="s">
        <v>290</v>
      </c>
      <c r="E222" s="10" t="s">
        <v>340</v>
      </c>
      <c r="F222" s="11">
        <v>1</v>
      </c>
      <c r="G222" s="8" t="str">
        <f t="shared" si="21"/>
        <v>55-03-</v>
      </c>
      <c r="H222" s="8" t="str">
        <f t="shared" si="22"/>
        <v>ref-comercialano-1</v>
      </c>
      <c r="I222" s="11">
        <f>Formulario!I86</f>
        <v>0</v>
      </c>
      <c r="K222" s="15"/>
      <c r="L222" s="16"/>
      <c r="M222" s="16"/>
      <c r="N222" s="16"/>
      <c r="O222" s="16"/>
      <c r="P222" s="16"/>
      <c r="Q222" s="16"/>
      <c r="R222" s="16"/>
      <c r="S222" s="16"/>
      <c r="T222" s="16"/>
      <c r="U222" s="16"/>
      <c r="V222" s="16"/>
      <c r="W222" s="16"/>
      <c r="X222" s="16"/>
      <c r="Y222" s="16"/>
      <c r="Z222" s="21"/>
    </row>
    <row r="223" spans="1:26" x14ac:dyDescent="0.3">
      <c r="A223" s="10" t="str">
        <f t="shared" si="20"/>
        <v>55-04-ref-comercialcasa-2</v>
      </c>
      <c r="B223" s="8" t="s">
        <v>278</v>
      </c>
      <c r="C223" s="11" t="s">
        <v>243</v>
      </c>
      <c r="D223" s="10" t="s">
        <v>290</v>
      </c>
      <c r="E223" s="10" t="s">
        <v>338</v>
      </c>
      <c r="F223" s="11">
        <v>2</v>
      </c>
      <c r="G223" s="8" t="str">
        <f t="shared" si="21"/>
        <v>55-04-</v>
      </c>
      <c r="H223" s="8" t="str">
        <f t="shared" si="22"/>
        <v>ref-comercialcasa-2</v>
      </c>
      <c r="I223" s="11">
        <f>Formulario!B87</f>
        <v>0</v>
      </c>
      <c r="K223" s="15"/>
      <c r="L223" s="16"/>
      <c r="M223" s="16"/>
      <c r="N223" s="16"/>
      <c r="O223" s="16"/>
      <c r="P223" s="16"/>
      <c r="Q223" s="16"/>
      <c r="R223" s="16"/>
      <c r="S223" s="16"/>
      <c r="T223" s="16"/>
      <c r="U223" s="16"/>
      <c r="V223" s="16"/>
      <c r="W223" s="16"/>
      <c r="X223" s="16"/>
      <c r="Y223" s="16"/>
      <c r="Z223" s="21"/>
    </row>
    <row r="224" spans="1:26" x14ac:dyDescent="0.3">
      <c r="A224" s="10" t="str">
        <f t="shared" si="20"/>
        <v>55-05-ref-comercialtelefono-2</v>
      </c>
      <c r="B224" s="8" t="s">
        <v>278</v>
      </c>
      <c r="C224" s="11" t="s">
        <v>244</v>
      </c>
      <c r="D224" s="10" t="s">
        <v>290</v>
      </c>
      <c r="E224" s="10" t="s">
        <v>339</v>
      </c>
      <c r="F224" s="11">
        <v>2</v>
      </c>
      <c r="G224" s="8" t="str">
        <f t="shared" si="21"/>
        <v>55-05-</v>
      </c>
      <c r="H224" s="8" t="str">
        <f t="shared" si="22"/>
        <v>ref-comercialtelefono-2</v>
      </c>
      <c r="I224" s="11">
        <f>Formulario!G87</f>
        <v>0</v>
      </c>
      <c r="K224" s="15"/>
      <c r="L224" s="16"/>
      <c r="M224" s="16"/>
      <c r="N224" s="16"/>
      <c r="O224" s="16"/>
      <c r="P224" s="16"/>
      <c r="Q224" s="16"/>
      <c r="R224" s="16"/>
      <c r="S224" s="16"/>
      <c r="T224" s="16"/>
      <c r="U224" s="16"/>
      <c r="V224" s="16"/>
      <c r="W224" s="16"/>
      <c r="X224" s="16"/>
      <c r="Y224" s="16"/>
      <c r="Z224" s="21"/>
    </row>
    <row r="225" spans="1:26" x14ac:dyDescent="0.3">
      <c r="A225" s="10" t="str">
        <f t="shared" si="20"/>
        <v>55-06-ref-comercialano-2</v>
      </c>
      <c r="B225" s="8" t="s">
        <v>278</v>
      </c>
      <c r="C225" s="8" t="s">
        <v>245</v>
      </c>
      <c r="D225" s="10" t="s">
        <v>290</v>
      </c>
      <c r="E225" s="10" t="s">
        <v>340</v>
      </c>
      <c r="F225" s="11">
        <v>2</v>
      </c>
      <c r="G225" s="8" t="str">
        <f t="shared" si="21"/>
        <v>55-06-</v>
      </c>
      <c r="H225" s="8" t="str">
        <f t="shared" si="22"/>
        <v>ref-comercialano-2</v>
      </c>
      <c r="I225" s="11">
        <f>Formulario!I87</f>
        <v>0</v>
      </c>
      <c r="K225" s="15"/>
      <c r="L225" s="16"/>
      <c r="M225" s="16"/>
      <c r="N225" s="16"/>
      <c r="O225" s="16"/>
      <c r="P225" s="16"/>
      <c r="Q225" s="16"/>
      <c r="R225" s="16"/>
      <c r="S225" s="16"/>
      <c r="T225" s="16"/>
      <c r="U225" s="16"/>
      <c r="V225" s="16"/>
      <c r="W225" s="16"/>
      <c r="X225" s="16"/>
      <c r="Y225" s="16"/>
      <c r="Z225" s="21"/>
    </row>
    <row r="226" spans="1:26" x14ac:dyDescent="0.3">
      <c r="A226" s="10" t="str">
        <f t="shared" si="20"/>
        <v>56-01-familiar-nombre</v>
      </c>
      <c r="B226" s="8" t="s">
        <v>289</v>
      </c>
      <c r="C226" s="10" t="s">
        <v>240</v>
      </c>
      <c r="D226" s="10" t="s">
        <v>279</v>
      </c>
      <c r="E226" s="8" t="s">
        <v>280</v>
      </c>
      <c r="G226" s="8" t="str">
        <f t="shared" si="21"/>
        <v>56-01-</v>
      </c>
      <c r="H226" s="8" t="str">
        <f t="shared" si="22"/>
        <v>familiar-nombre</v>
      </c>
      <c r="I226" s="11">
        <f>Formulario!B89</f>
        <v>0</v>
      </c>
      <c r="K226" s="15"/>
      <c r="L226" s="16"/>
      <c r="M226" s="16"/>
      <c r="N226" s="16"/>
      <c r="O226" s="16"/>
      <c r="P226" s="16"/>
      <c r="Q226" s="16"/>
      <c r="R226" s="16"/>
      <c r="S226" s="16"/>
      <c r="T226" s="16"/>
      <c r="U226" s="16"/>
      <c r="V226" s="16"/>
      <c r="W226" s="16"/>
      <c r="X226" s="16"/>
      <c r="Y226" s="16"/>
      <c r="Z226" s="21"/>
    </row>
    <row r="227" spans="1:26" x14ac:dyDescent="0.3">
      <c r="A227" s="10" t="str">
        <f t="shared" si="20"/>
        <v>56-02-familiar-parentezco</v>
      </c>
      <c r="B227" s="8" t="s">
        <v>289</v>
      </c>
      <c r="C227" s="10" t="s">
        <v>241</v>
      </c>
      <c r="D227" s="10" t="s">
        <v>279</v>
      </c>
      <c r="E227" s="11" t="s">
        <v>281</v>
      </c>
      <c r="G227" s="8" t="str">
        <f t="shared" si="21"/>
        <v>56-02-</v>
      </c>
      <c r="H227" s="8" t="str">
        <f t="shared" si="22"/>
        <v>familiar-parentezco</v>
      </c>
      <c r="I227" s="11">
        <f>Formulario!G89</f>
        <v>0</v>
      </c>
      <c r="K227" s="15"/>
      <c r="L227" s="16"/>
      <c r="M227" s="16"/>
      <c r="N227" s="16"/>
      <c r="O227" s="16"/>
      <c r="P227" s="16"/>
      <c r="Q227" s="16"/>
      <c r="R227" s="16"/>
      <c r="S227" s="16"/>
      <c r="T227" s="16"/>
      <c r="U227" s="16"/>
      <c r="V227" s="16"/>
      <c r="W227" s="16"/>
      <c r="X227" s="16"/>
      <c r="Y227" s="16"/>
      <c r="Z227" s="21"/>
    </row>
    <row r="228" spans="1:26" x14ac:dyDescent="0.3">
      <c r="A228" s="10" t="str">
        <f t="shared" si="20"/>
        <v>56-03-familiar-calle-prinicipal</v>
      </c>
      <c r="B228" s="8" t="s">
        <v>289</v>
      </c>
      <c r="C228" s="8" t="s">
        <v>242</v>
      </c>
      <c r="D228" s="10" t="s">
        <v>279</v>
      </c>
      <c r="E228" s="11" t="s">
        <v>282</v>
      </c>
      <c r="G228" s="8" t="str">
        <f t="shared" si="21"/>
        <v>56-03-</v>
      </c>
      <c r="H228" s="8" t="str">
        <f t="shared" si="22"/>
        <v>familiar-calle-prinicipal</v>
      </c>
      <c r="I228" s="11">
        <f>Formulario!B90</f>
        <v>0</v>
      </c>
      <c r="K228" s="15"/>
      <c r="L228" s="16"/>
      <c r="M228" s="16"/>
      <c r="N228" s="16"/>
      <c r="O228" s="16"/>
      <c r="P228" s="16"/>
      <c r="Q228" s="16"/>
      <c r="R228" s="16"/>
      <c r="S228" s="16"/>
      <c r="T228" s="16"/>
      <c r="U228" s="16"/>
      <c r="V228" s="16"/>
      <c r="W228" s="16"/>
      <c r="X228" s="16"/>
      <c r="Y228" s="16"/>
      <c r="Z228" s="21"/>
    </row>
    <row r="229" spans="1:26" x14ac:dyDescent="0.3">
      <c r="A229" s="10" t="str">
        <f t="shared" si="20"/>
        <v>56-04-familiar-numero</v>
      </c>
      <c r="B229" s="8" t="s">
        <v>289</v>
      </c>
      <c r="C229" s="11" t="s">
        <v>243</v>
      </c>
      <c r="D229" s="10" t="s">
        <v>279</v>
      </c>
      <c r="E229" s="8" t="s">
        <v>283</v>
      </c>
      <c r="G229" s="8" t="str">
        <f t="shared" si="21"/>
        <v>56-04-</v>
      </c>
      <c r="H229" s="8" t="str">
        <f t="shared" si="22"/>
        <v>familiar-numero</v>
      </c>
      <c r="I229" s="11">
        <f>Formulario!E90</f>
        <v>0</v>
      </c>
      <c r="K229" s="15"/>
      <c r="L229" s="16"/>
      <c r="M229" s="16"/>
      <c r="N229" s="16"/>
      <c r="O229" s="16"/>
      <c r="P229" s="16"/>
      <c r="Q229" s="16"/>
      <c r="R229" s="16"/>
      <c r="S229" s="16"/>
      <c r="T229" s="16"/>
      <c r="U229" s="16"/>
      <c r="V229" s="16"/>
      <c r="W229" s="16"/>
      <c r="X229" s="16"/>
      <c r="Y229" s="16"/>
      <c r="Z229" s="21"/>
    </row>
    <row r="230" spans="1:26" x14ac:dyDescent="0.3">
      <c r="A230" s="10" t="str">
        <f t="shared" si="20"/>
        <v>56-05-familiar-calle-secundaria</v>
      </c>
      <c r="B230" s="8" t="s">
        <v>289</v>
      </c>
      <c r="C230" s="11" t="s">
        <v>244</v>
      </c>
      <c r="D230" s="10" t="s">
        <v>279</v>
      </c>
      <c r="E230" s="8" t="s">
        <v>284</v>
      </c>
      <c r="G230" s="8" t="str">
        <f t="shared" si="21"/>
        <v>56-05-</v>
      </c>
      <c r="H230" s="8" t="str">
        <f t="shared" si="22"/>
        <v>familiar-calle-secundaria</v>
      </c>
      <c r="I230" s="11">
        <f>Formulario!H90</f>
        <v>0</v>
      </c>
      <c r="K230" s="15"/>
      <c r="L230" s="16"/>
      <c r="M230" s="16"/>
      <c r="N230" s="16"/>
      <c r="O230" s="16"/>
      <c r="P230" s="16"/>
      <c r="Q230" s="16"/>
      <c r="R230" s="16"/>
      <c r="S230" s="16"/>
      <c r="T230" s="16"/>
      <c r="U230" s="16"/>
      <c r="V230" s="16"/>
      <c r="W230" s="16"/>
      <c r="X230" s="16"/>
      <c r="Y230" s="16"/>
      <c r="Z230" s="21"/>
    </row>
    <row r="231" spans="1:26" x14ac:dyDescent="0.3">
      <c r="A231" s="10" t="str">
        <f t="shared" si="20"/>
        <v>56-06-familiar-telefono</v>
      </c>
      <c r="B231" s="8" t="s">
        <v>289</v>
      </c>
      <c r="C231" s="8" t="s">
        <v>245</v>
      </c>
      <c r="D231" s="10" t="s">
        <v>279</v>
      </c>
      <c r="E231" s="10" t="s">
        <v>285</v>
      </c>
      <c r="G231" s="8" t="str">
        <f t="shared" si="21"/>
        <v>56-06-</v>
      </c>
      <c r="H231" s="8" t="str">
        <f t="shared" si="22"/>
        <v>familiar-telefono</v>
      </c>
      <c r="I231" s="11">
        <f>Formulario!B91</f>
        <v>0</v>
      </c>
      <c r="K231" s="15"/>
      <c r="L231" s="16"/>
      <c r="M231" s="16"/>
      <c r="N231" s="16"/>
      <c r="O231" s="16"/>
      <c r="P231" s="16"/>
      <c r="Q231" s="16"/>
      <c r="R231" s="16"/>
      <c r="S231" s="16"/>
      <c r="T231" s="16"/>
      <c r="U231" s="16"/>
      <c r="V231" s="16"/>
      <c r="W231" s="16"/>
      <c r="X231" s="16"/>
      <c r="Y231" s="16"/>
      <c r="Z231" s="21"/>
    </row>
    <row r="232" spans="1:26" x14ac:dyDescent="0.3">
      <c r="A232" s="10" t="str">
        <f t="shared" si="20"/>
        <v>56-07-familiar-celular</v>
      </c>
      <c r="B232" s="8" t="s">
        <v>289</v>
      </c>
      <c r="C232" s="8" t="s">
        <v>246</v>
      </c>
      <c r="D232" s="10" t="s">
        <v>279</v>
      </c>
      <c r="E232" s="8" t="s">
        <v>286</v>
      </c>
      <c r="G232" s="8" t="str">
        <f t="shared" si="21"/>
        <v>56-07-</v>
      </c>
      <c r="H232" s="8" t="str">
        <f t="shared" si="22"/>
        <v>familiar-celular</v>
      </c>
      <c r="I232" s="11">
        <f>Formulario!D91</f>
        <v>0</v>
      </c>
      <c r="K232" s="15"/>
      <c r="L232" s="16"/>
      <c r="M232" s="16"/>
      <c r="N232" s="16"/>
      <c r="O232" s="16"/>
      <c r="P232" s="16"/>
      <c r="Q232" s="16"/>
      <c r="R232" s="16"/>
      <c r="S232" s="16"/>
      <c r="T232" s="16"/>
      <c r="U232" s="16"/>
      <c r="V232" s="16"/>
      <c r="W232" s="16"/>
      <c r="X232" s="16"/>
      <c r="Y232" s="16"/>
      <c r="Z232" s="21"/>
    </row>
    <row r="233" spans="1:26" x14ac:dyDescent="0.3">
      <c r="A233" s="10" t="str">
        <f t="shared" si="20"/>
        <v>56-08-familiar-trabajo</v>
      </c>
      <c r="B233" s="8" t="s">
        <v>289</v>
      </c>
      <c r="C233" s="8" t="s">
        <v>247</v>
      </c>
      <c r="D233" s="10" t="s">
        <v>279</v>
      </c>
      <c r="E233" s="8" t="s">
        <v>287</v>
      </c>
      <c r="G233" s="8" t="str">
        <f t="shared" si="21"/>
        <v>56-08-</v>
      </c>
      <c r="H233" s="8" t="str">
        <f t="shared" si="22"/>
        <v>familiar-trabajo</v>
      </c>
      <c r="I233" s="11">
        <f>Formulario!G91</f>
        <v>0</v>
      </c>
      <c r="K233" s="15"/>
      <c r="L233" s="16"/>
      <c r="M233" s="16"/>
      <c r="N233" s="16"/>
      <c r="O233" s="16"/>
      <c r="P233" s="16"/>
      <c r="Q233" s="16"/>
      <c r="R233" s="16"/>
      <c r="S233" s="16"/>
      <c r="T233" s="16"/>
      <c r="U233" s="16"/>
      <c r="V233" s="16"/>
      <c r="W233" s="16"/>
      <c r="X233" s="16"/>
      <c r="Y233" s="16"/>
      <c r="Z233" s="21"/>
    </row>
    <row r="234" spans="1:26" x14ac:dyDescent="0.3">
      <c r="A234" s="10" t="str">
        <f t="shared" si="20"/>
        <v>56-09-familiar-hora-ubicación</v>
      </c>
      <c r="B234" s="8" t="s">
        <v>289</v>
      </c>
      <c r="C234" s="8" t="s">
        <v>248</v>
      </c>
      <c r="D234" s="10" t="s">
        <v>279</v>
      </c>
      <c r="E234" s="8" t="s">
        <v>288</v>
      </c>
      <c r="G234" s="8" t="str">
        <f t="shared" si="21"/>
        <v>56-09-</v>
      </c>
      <c r="H234" s="8" t="str">
        <f t="shared" si="22"/>
        <v>familiar-hora-ubicación</v>
      </c>
      <c r="I234" s="11">
        <f>Formulario!I91</f>
        <v>0</v>
      </c>
      <c r="K234" s="15"/>
      <c r="L234" s="16"/>
      <c r="M234" s="16"/>
      <c r="N234" s="16"/>
      <c r="O234" s="16"/>
      <c r="P234" s="16"/>
      <c r="Q234" s="16"/>
      <c r="R234" s="16"/>
      <c r="S234" s="16"/>
      <c r="T234" s="16"/>
      <c r="U234" s="16"/>
      <c r="V234" s="16"/>
      <c r="W234" s="16"/>
      <c r="X234" s="16"/>
      <c r="Y234" s="16"/>
      <c r="Z234" s="21"/>
    </row>
    <row r="235" spans="1:26" x14ac:dyDescent="0.3">
      <c r="A235" s="10" t="str">
        <f t="shared" ref="A235:A306" si="23">B235&amp;C235&amp;D235&amp;E235&amp;F235</f>
        <v>57-A-01-inmueble-tipo-1</v>
      </c>
      <c r="B235" s="10" t="s">
        <v>291</v>
      </c>
      <c r="C235" s="10" t="s">
        <v>240</v>
      </c>
      <c r="D235" s="11" t="s">
        <v>292</v>
      </c>
      <c r="E235" t="s">
        <v>293</v>
      </c>
      <c r="F235" s="11">
        <v>1</v>
      </c>
      <c r="G235" s="8" t="str">
        <f t="shared" si="21"/>
        <v>57-A-01-</v>
      </c>
      <c r="H235" s="8" t="str">
        <f t="shared" si="22"/>
        <v>inmueble-tipo-1</v>
      </c>
      <c r="I235" s="11">
        <f>Formulario!B95</f>
        <v>0</v>
      </c>
      <c r="K235" s="15" t="s">
        <v>41</v>
      </c>
      <c r="L235" s="16" t="s">
        <v>50</v>
      </c>
      <c r="M235" s="16" t="s">
        <v>57</v>
      </c>
      <c r="N235" s="16" t="s">
        <v>58</v>
      </c>
      <c r="O235" s="16" t="s">
        <v>59</v>
      </c>
      <c r="P235" s="16" t="s">
        <v>553</v>
      </c>
      <c r="Q235" s="16"/>
      <c r="R235" s="16"/>
      <c r="S235" s="16"/>
      <c r="T235" s="16"/>
      <c r="U235" s="16"/>
      <c r="V235" s="16"/>
      <c r="W235" s="16"/>
      <c r="X235" s="16"/>
      <c r="Y235" s="16"/>
      <c r="Z235" s="21"/>
    </row>
    <row r="236" spans="1:26" x14ac:dyDescent="0.3">
      <c r="A236" s="10" t="str">
        <f t="shared" si="23"/>
        <v>57-A-02-inmueble-direccion-1</v>
      </c>
      <c r="B236" s="10" t="s">
        <v>291</v>
      </c>
      <c r="C236" s="10" t="s">
        <v>241</v>
      </c>
      <c r="D236" s="11" t="s">
        <v>292</v>
      </c>
      <c r="E236" t="s">
        <v>294</v>
      </c>
      <c r="F236" s="11">
        <v>1</v>
      </c>
      <c r="G236" s="8" t="str">
        <f t="shared" si="21"/>
        <v>57-A-02-</v>
      </c>
      <c r="H236" s="8" t="str">
        <f t="shared" si="22"/>
        <v>inmueble-direccion-1</v>
      </c>
      <c r="I236" s="11">
        <f>Formulario!D95</f>
        <v>0</v>
      </c>
      <c r="K236" s="15"/>
      <c r="L236" s="16"/>
      <c r="M236" s="16"/>
      <c r="N236" s="16"/>
      <c r="O236" s="16"/>
      <c r="P236" s="16"/>
      <c r="Q236" s="16"/>
      <c r="R236" s="16"/>
      <c r="S236" s="16"/>
      <c r="T236" s="16"/>
      <c r="U236" s="16"/>
      <c r="V236" s="16"/>
      <c r="W236" s="16"/>
      <c r="X236" s="16"/>
      <c r="Y236" s="16"/>
      <c r="Z236" s="21"/>
    </row>
    <row r="237" spans="1:26" x14ac:dyDescent="0.3">
      <c r="A237" s="10" t="str">
        <f t="shared" si="23"/>
        <v>57-A-03-inmueble-valor-1</v>
      </c>
      <c r="B237" s="10" t="s">
        <v>291</v>
      </c>
      <c r="C237" s="8" t="s">
        <v>242</v>
      </c>
      <c r="D237" s="11" t="s">
        <v>292</v>
      </c>
      <c r="E237" t="s">
        <v>295</v>
      </c>
      <c r="F237" s="11">
        <v>1</v>
      </c>
      <c r="G237" s="8" t="str">
        <f t="shared" si="21"/>
        <v>57-A-03-</v>
      </c>
      <c r="H237" s="8" t="str">
        <f t="shared" si="22"/>
        <v>inmueble-valor-1</v>
      </c>
      <c r="I237" s="11">
        <f>Formulario!I95</f>
        <v>0</v>
      </c>
      <c r="K237" s="15"/>
      <c r="L237" s="16"/>
      <c r="M237" s="16"/>
      <c r="N237" s="16"/>
      <c r="O237" s="16"/>
      <c r="P237" s="16"/>
      <c r="Q237" s="16"/>
      <c r="R237" s="16"/>
      <c r="S237" s="16"/>
      <c r="T237" s="16"/>
      <c r="U237" s="16"/>
      <c r="V237" s="16"/>
      <c r="W237" s="16"/>
      <c r="X237" s="16"/>
      <c r="Y237" s="16"/>
      <c r="Z237" s="21"/>
    </row>
    <row r="238" spans="1:26" x14ac:dyDescent="0.3">
      <c r="A238" s="10" t="str">
        <f t="shared" si="23"/>
        <v>57-A-04-inmueble-tipo-2</v>
      </c>
      <c r="B238" s="10" t="s">
        <v>291</v>
      </c>
      <c r="C238" s="11" t="s">
        <v>243</v>
      </c>
      <c r="D238" s="11" t="s">
        <v>292</v>
      </c>
      <c r="E238" s="8" t="s">
        <v>293</v>
      </c>
      <c r="F238" s="11">
        <v>2</v>
      </c>
      <c r="G238" s="8" t="str">
        <f t="shared" si="21"/>
        <v>57-A-04-</v>
      </c>
      <c r="H238" s="8" t="str">
        <f t="shared" si="22"/>
        <v>inmueble-tipo-2</v>
      </c>
      <c r="I238" s="11">
        <f>Formulario!B96</f>
        <v>0</v>
      </c>
      <c r="K238" s="15" t="s">
        <v>41</v>
      </c>
      <c r="L238" s="16" t="s">
        <v>50</v>
      </c>
      <c r="M238" s="16" t="s">
        <v>57</v>
      </c>
      <c r="N238" s="16" t="s">
        <v>58</v>
      </c>
      <c r="O238" s="16" t="s">
        <v>59</v>
      </c>
      <c r="P238" s="16" t="s">
        <v>553</v>
      </c>
      <c r="Q238" s="16"/>
      <c r="R238" s="16"/>
      <c r="S238" s="16"/>
      <c r="T238" s="16"/>
      <c r="U238" s="16"/>
      <c r="V238" s="16"/>
      <c r="W238" s="16"/>
      <c r="X238" s="16"/>
      <c r="Y238" s="16"/>
      <c r="Z238" s="21"/>
    </row>
    <row r="239" spans="1:26" x14ac:dyDescent="0.3">
      <c r="A239" s="10" t="str">
        <f t="shared" si="23"/>
        <v>57-A-05-inmueble-direccion-2</v>
      </c>
      <c r="B239" s="10" t="s">
        <v>291</v>
      </c>
      <c r="C239" s="11" t="s">
        <v>244</v>
      </c>
      <c r="D239" s="11" t="s">
        <v>292</v>
      </c>
      <c r="E239" s="8" t="s">
        <v>294</v>
      </c>
      <c r="F239" s="11">
        <v>2</v>
      </c>
      <c r="G239" s="8" t="str">
        <f t="shared" si="21"/>
        <v>57-A-05-</v>
      </c>
      <c r="H239" s="8" t="str">
        <f t="shared" si="22"/>
        <v>inmueble-direccion-2</v>
      </c>
      <c r="I239" s="11">
        <f>Formulario!D96</f>
        <v>0</v>
      </c>
      <c r="K239" s="15"/>
      <c r="L239" s="16"/>
      <c r="M239" s="16"/>
      <c r="N239" s="16"/>
      <c r="O239" s="16"/>
      <c r="P239" s="16"/>
      <c r="Q239" s="16"/>
      <c r="R239" s="16"/>
      <c r="S239" s="16"/>
      <c r="T239" s="16"/>
      <c r="U239" s="16"/>
      <c r="V239" s="16"/>
      <c r="W239" s="16"/>
      <c r="X239" s="16"/>
      <c r="Y239" s="16"/>
      <c r="Z239" s="21"/>
    </row>
    <row r="240" spans="1:26" x14ac:dyDescent="0.3">
      <c r="A240" s="10" t="str">
        <f t="shared" si="23"/>
        <v>57-A-06-inmueble-valor-2</v>
      </c>
      <c r="B240" s="10" t="s">
        <v>291</v>
      </c>
      <c r="C240" s="8" t="s">
        <v>245</v>
      </c>
      <c r="D240" s="11" t="s">
        <v>292</v>
      </c>
      <c r="E240" s="8" t="s">
        <v>295</v>
      </c>
      <c r="F240" s="11">
        <v>2</v>
      </c>
      <c r="G240" s="8" t="str">
        <f t="shared" si="21"/>
        <v>57-A-06-</v>
      </c>
      <c r="H240" s="8" t="str">
        <f t="shared" si="22"/>
        <v>inmueble-valor-2</v>
      </c>
      <c r="I240" s="11">
        <f>Formulario!I96</f>
        <v>0</v>
      </c>
      <c r="K240" s="15"/>
      <c r="L240" s="16"/>
      <c r="M240" s="16"/>
      <c r="N240" s="16"/>
      <c r="O240" s="16"/>
      <c r="P240" s="16"/>
      <c r="Q240" s="16"/>
      <c r="R240" s="16"/>
      <c r="S240" s="16"/>
      <c r="T240" s="16"/>
      <c r="U240" s="16"/>
      <c r="V240" s="16"/>
      <c r="W240" s="16"/>
      <c r="X240" s="16"/>
      <c r="Y240" s="16"/>
      <c r="Z240" s="21"/>
    </row>
    <row r="241" spans="1:26" x14ac:dyDescent="0.3">
      <c r="A241" s="10" t="str">
        <f t="shared" si="23"/>
        <v>57-A-07-inmueble-tipo-3</v>
      </c>
      <c r="B241" s="10" t="s">
        <v>291</v>
      </c>
      <c r="C241" s="8" t="s">
        <v>246</v>
      </c>
      <c r="D241" s="11" t="s">
        <v>292</v>
      </c>
      <c r="E241" s="8" t="s">
        <v>293</v>
      </c>
      <c r="F241" s="11">
        <v>3</v>
      </c>
      <c r="G241" s="8" t="str">
        <f t="shared" si="21"/>
        <v>57-A-07-</v>
      </c>
      <c r="H241" s="8" t="str">
        <f t="shared" si="22"/>
        <v>inmueble-tipo-3</v>
      </c>
      <c r="I241" s="11">
        <f>Formulario!B97</f>
        <v>0</v>
      </c>
      <c r="K241" s="15" t="s">
        <v>41</v>
      </c>
      <c r="L241" s="16" t="s">
        <v>50</v>
      </c>
      <c r="M241" s="16" t="s">
        <v>57</v>
      </c>
      <c r="N241" s="16" t="s">
        <v>58</v>
      </c>
      <c r="O241" s="16" t="s">
        <v>59</v>
      </c>
      <c r="P241" s="16" t="s">
        <v>553</v>
      </c>
      <c r="Q241" s="16"/>
      <c r="R241" s="16"/>
      <c r="S241" s="16"/>
      <c r="T241" s="16"/>
      <c r="U241" s="16"/>
      <c r="V241" s="16"/>
      <c r="W241" s="16"/>
      <c r="X241" s="16"/>
      <c r="Y241" s="16"/>
      <c r="Z241" s="21"/>
    </row>
    <row r="242" spans="1:26" x14ac:dyDescent="0.3">
      <c r="A242" s="10" t="str">
        <f t="shared" si="23"/>
        <v>57-A-08-inmueble-direccion-3</v>
      </c>
      <c r="B242" s="10" t="s">
        <v>291</v>
      </c>
      <c r="C242" s="8" t="s">
        <v>247</v>
      </c>
      <c r="D242" s="11" t="s">
        <v>292</v>
      </c>
      <c r="E242" s="8" t="s">
        <v>294</v>
      </c>
      <c r="F242" s="11">
        <v>3</v>
      </c>
      <c r="G242" s="8" t="str">
        <f t="shared" si="21"/>
        <v>57-A-08-</v>
      </c>
      <c r="H242" s="8" t="str">
        <f t="shared" si="22"/>
        <v>inmueble-direccion-3</v>
      </c>
      <c r="I242" s="11">
        <f>Formulario!D97</f>
        <v>0</v>
      </c>
      <c r="K242" s="15"/>
      <c r="L242" s="16"/>
      <c r="M242" s="16"/>
      <c r="N242" s="16"/>
      <c r="O242" s="16"/>
      <c r="P242" s="16"/>
      <c r="Q242" s="16"/>
      <c r="R242" s="16"/>
      <c r="S242" s="16"/>
      <c r="T242" s="16"/>
      <c r="U242" s="16"/>
      <c r="V242" s="16"/>
      <c r="W242" s="16"/>
      <c r="X242" s="16"/>
      <c r="Y242" s="16"/>
      <c r="Z242" s="21"/>
    </row>
    <row r="243" spans="1:26" x14ac:dyDescent="0.3">
      <c r="A243" s="10" t="str">
        <f t="shared" si="23"/>
        <v>57-A-09-inmueble-valor-3</v>
      </c>
      <c r="B243" s="10" t="s">
        <v>291</v>
      </c>
      <c r="C243" s="8" t="s">
        <v>248</v>
      </c>
      <c r="D243" s="11" t="s">
        <v>292</v>
      </c>
      <c r="E243" s="8" t="s">
        <v>295</v>
      </c>
      <c r="F243" s="11">
        <v>3</v>
      </c>
      <c r="G243" s="8" t="str">
        <f t="shared" si="21"/>
        <v>57-A-09-</v>
      </c>
      <c r="H243" s="8" t="str">
        <f t="shared" si="22"/>
        <v>inmueble-valor-3</v>
      </c>
      <c r="I243" s="11">
        <f>Formulario!I97</f>
        <v>0</v>
      </c>
      <c r="K243" s="15"/>
      <c r="L243" s="16"/>
      <c r="M243" s="16"/>
      <c r="N243" s="16"/>
      <c r="O243" s="16"/>
      <c r="P243" s="16"/>
      <c r="Q243" s="16"/>
      <c r="R243" s="16"/>
      <c r="S243" s="16"/>
      <c r="T243" s="16"/>
      <c r="U243" s="16"/>
      <c r="V243" s="16"/>
      <c r="W243" s="16"/>
      <c r="X243" s="16"/>
      <c r="Y243" s="16"/>
      <c r="Z243" s="21"/>
    </row>
    <row r="244" spans="1:26" x14ac:dyDescent="0.3">
      <c r="A244" s="10" t="str">
        <f t="shared" si="23"/>
        <v>57-A-21-vehiculo-marca-1</v>
      </c>
      <c r="B244" s="10" t="s">
        <v>291</v>
      </c>
      <c r="C244" s="10" t="s">
        <v>260</v>
      </c>
      <c r="D244" s="11" t="s">
        <v>296</v>
      </c>
      <c r="E244" t="s">
        <v>297</v>
      </c>
      <c r="F244" s="11">
        <v>1</v>
      </c>
      <c r="G244" s="8" t="str">
        <f t="shared" si="21"/>
        <v>57-A-21-</v>
      </c>
      <c r="H244" s="8" t="str">
        <f t="shared" si="22"/>
        <v>vehiculo-marca-1</v>
      </c>
      <c r="I244" s="11">
        <f>Formulario!B99</f>
        <v>0</v>
      </c>
      <c r="K244" s="15"/>
      <c r="L244" s="16"/>
      <c r="M244" s="16"/>
      <c r="N244" s="16"/>
      <c r="O244" s="16"/>
      <c r="P244" s="16"/>
      <c r="Q244" s="16"/>
      <c r="R244" s="16"/>
      <c r="S244" s="16"/>
      <c r="T244" s="16"/>
      <c r="U244" s="16"/>
      <c r="V244" s="16"/>
      <c r="W244" s="16"/>
      <c r="X244" s="16"/>
      <c r="Y244" s="16"/>
      <c r="Z244" s="21"/>
    </row>
    <row r="245" spans="1:26" x14ac:dyDescent="0.3">
      <c r="A245" s="10" t="str">
        <f t="shared" si="23"/>
        <v>57-A-22-vehiculo-valor-1</v>
      </c>
      <c r="B245" s="10" t="s">
        <v>291</v>
      </c>
      <c r="C245" s="10" t="s">
        <v>261</v>
      </c>
      <c r="D245" s="11" t="s">
        <v>296</v>
      </c>
      <c r="E245" t="s">
        <v>295</v>
      </c>
      <c r="F245" s="11">
        <v>1</v>
      </c>
      <c r="G245" s="8" t="str">
        <f t="shared" si="21"/>
        <v>57-A-22-</v>
      </c>
      <c r="H245" s="8" t="str">
        <f t="shared" si="22"/>
        <v>vehiculo-valor-1</v>
      </c>
      <c r="I245" s="11">
        <f>Formulario!D99</f>
        <v>0</v>
      </c>
      <c r="K245" s="15"/>
      <c r="L245" s="16"/>
      <c r="M245" s="16"/>
      <c r="N245" s="16"/>
      <c r="O245" s="16"/>
      <c r="P245" s="16"/>
      <c r="Q245" s="16"/>
      <c r="R245" s="16"/>
      <c r="S245" s="16"/>
      <c r="T245" s="16"/>
      <c r="U245" s="16"/>
      <c r="V245" s="16"/>
      <c r="W245" s="16"/>
      <c r="X245" s="16"/>
      <c r="Y245" s="16"/>
      <c r="Z245" s="21"/>
    </row>
    <row r="246" spans="1:26" x14ac:dyDescent="0.3">
      <c r="A246" s="10" t="str">
        <f t="shared" si="23"/>
        <v>57-A-23-vehiculo-marca-2</v>
      </c>
      <c r="B246" s="10" t="s">
        <v>291</v>
      </c>
      <c r="C246" s="8" t="s">
        <v>262</v>
      </c>
      <c r="D246" s="11" t="s">
        <v>296</v>
      </c>
      <c r="E246" s="8" t="s">
        <v>297</v>
      </c>
      <c r="F246" s="11">
        <v>2</v>
      </c>
      <c r="G246" s="8" t="str">
        <f t="shared" si="21"/>
        <v>57-A-23-</v>
      </c>
      <c r="H246" s="8" t="str">
        <f t="shared" si="22"/>
        <v>vehiculo-marca-2</v>
      </c>
      <c r="I246" s="11">
        <f>Formulario!B100</f>
        <v>0</v>
      </c>
      <c r="K246" s="15"/>
      <c r="L246" s="16"/>
      <c r="M246" s="16"/>
      <c r="N246" s="16"/>
      <c r="O246" s="16"/>
      <c r="P246" s="16"/>
      <c r="Q246" s="16"/>
      <c r="R246" s="16"/>
      <c r="S246" s="16"/>
      <c r="T246" s="16"/>
      <c r="U246" s="16"/>
      <c r="V246" s="16"/>
      <c r="W246" s="16"/>
      <c r="X246" s="16"/>
      <c r="Y246" s="16"/>
      <c r="Z246" s="21"/>
    </row>
    <row r="247" spans="1:26" x14ac:dyDescent="0.3">
      <c r="A247" s="10" t="str">
        <f t="shared" si="23"/>
        <v>57-A-24-vehiculo-valor-2</v>
      </c>
      <c r="B247" s="10" t="s">
        <v>291</v>
      </c>
      <c r="C247" s="11" t="s">
        <v>263</v>
      </c>
      <c r="D247" s="11" t="s">
        <v>296</v>
      </c>
      <c r="E247" s="8" t="s">
        <v>295</v>
      </c>
      <c r="F247" s="11">
        <v>2</v>
      </c>
      <c r="G247" s="8" t="str">
        <f t="shared" si="21"/>
        <v>57-A-24-</v>
      </c>
      <c r="H247" s="8" t="str">
        <f t="shared" si="22"/>
        <v>vehiculo-valor-2</v>
      </c>
      <c r="I247" s="11">
        <f>Formulario!D100</f>
        <v>0</v>
      </c>
      <c r="K247" s="15"/>
      <c r="L247" s="16"/>
      <c r="M247" s="16"/>
      <c r="N247" s="16"/>
      <c r="O247" s="16"/>
      <c r="P247" s="16"/>
      <c r="Q247" s="16"/>
      <c r="R247" s="16"/>
      <c r="S247" s="16"/>
      <c r="T247" s="16"/>
      <c r="U247" s="16"/>
      <c r="V247" s="16"/>
      <c r="W247" s="16"/>
      <c r="X247" s="16"/>
      <c r="Y247" s="16"/>
      <c r="Z247" s="21"/>
    </row>
    <row r="248" spans="1:26" x14ac:dyDescent="0.3">
      <c r="A248" s="10" t="str">
        <f t="shared" si="23"/>
        <v>57-A-25-vehiculo-marca-3</v>
      </c>
      <c r="B248" s="10" t="s">
        <v>291</v>
      </c>
      <c r="C248" s="11" t="s">
        <v>264</v>
      </c>
      <c r="D248" s="11" t="s">
        <v>296</v>
      </c>
      <c r="E248" s="8" t="s">
        <v>297</v>
      </c>
      <c r="F248" s="11">
        <v>3</v>
      </c>
      <c r="G248" s="8" t="str">
        <f t="shared" si="21"/>
        <v>57-A-25-</v>
      </c>
      <c r="H248" s="8" t="str">
        <f t="shared" si="22"/>
        <v>vehiculo-marca-3</v>
      </c>
      <c r="I248" s="11">
        <f>Formulario!B101</f>
        <v>0</v>
      </c>
      <c r="K248" s="15"/>
      <c r="L248" s="16"/>
      <c r="M248" s="16"/>
      <c r="N248" s="16"/>
      <c r="O248" s="16"/>
      <c r="P248" s="16"/>
      <c r="Q248" s="16"/>
      <c r="R248" s="16"/>
      <c r="S248" s="16"/>
      <c r="T248" s="16"/>
      <c r="U248" s="16"/>
      <c r="V248" s="16"/>
      <c r="W248" s="16"/>
      <c r="X248" s="16"/>
      <c r="Y248" s="16"/>
      <c r="Z248" s="21"/>
    </row>
    <row r="249" spans="1:26" x14ac:dyDescent="0.3">
      <c r="A249" s="10" t="str">
        <f t="shared" si="23"/>
        <v>57-A-26-vehiculo-valor-3</v>
      </c>
      <c r="B249" s="10" t="s">
        <v>291</v>
      </c>
      <c r="C249" s="8" t="s">
        <v>265</v>
      </c>
      <c r="D249" s="11" t="s">
        <v>296</v>
      </c>
      <c r="E249" s="8" t="s">
        <v>295</v>
      </c>
      <c r="F249" s="11">
        <v>3</v>
      </c>
      <c r="G249" s="8" t="str">
        <f t="shared" si="21"/>
        <v>57-A-26-</v>
      </c>
      <c r="H249" s="8" t="str">
        <f t="shared" si="22"/>
        <v>vehiculo-valor-3</v>
      </c>
      <c r="I249" s="11">
        <f>Formulario!D101</f>
        <v>0</v>
      </c>
      <c r="K249" s="15"/>
      <c r="L249" s="16"/>
      <c r="M249" s="16"/>
      <c r="N249" s="16"/>
      <c r="O249" s="16"/>
      <c r="P249" s="16"/>
      <c r="Q249" s="16"/>
      <c r="R249" s="16"/>
      <c r="S249" s="16"/>
      <c r="T249" s="16"/>
      <c r="U249" s="16"/>
      <c r="V249" s="16"/>
      <c r="W249" s="16"/>
      <c r="X249" s="16"/>
      <c r="Y249" s="16"/>
      <c r="Z249" s="21"/>
    </row>
    <row r="250" spans="1:26" x14ac:dyDescent="0.3">
      <c r="A250" s="10" t="str">
        <f t="shared" si="23"/>
        <v>57-A-46-otro-activo-detalle-1</v>
      </c>
      <c r="B250" s="10" t="s">
        <v>291</v>
      </c>
      <c r="C250" s="10" t="s">
        <v>469</v>
      </c>
      <c r="D250" s="11" t="s">
        <v>298</v>
      </c>
      <c r="E250" t="s">
        <v>299</v>
      </c>
      <c r="F250" s="11">
        <v>1</v>
      </c>
      <c r="G250" s="8" t="str">
        <f t="shared" si="21"/>
        <v>57-A-46-</v>
      </c>
      <c r="H250" s="8" t="str">
        <f t="shared" si="22"/>
        <v>otro-activo-detalle-1</v>
      </c>
      <c r="I250" s="11">
        <f>Formulario!F99</f>
        <v>0</v>
      </c>
      <c r="K250" s="15"/>
      <c r="L250" s="16"/>
      <c r="M250" s="16"/>
      <c r="N250" s="16"/>
      <c r="O250" s="16"/>
      <c r="P250" s="16"/>
      <c r="Q250" s="16"/>
      <c r="R250" s="16"/>
      <c r="S250" s="16"/>
      <c r="T250" s="16"/>
      <c r="U250" s="16"/>
      <c r="V250" s="16"/>
      <c r="W250" s="16"/>
      <c r="X250" s="16"/>
      <c r="Y250" s="16"/>
      <c r="Z250" s="21"/>
    </row>
    <row r="251" spans="1:26" x14ac:dyDescent="0.3">
      <c r="A251" s="10" t="str">
        <f t="shared" si="23"/>
        <v>57-A-47-otro-activo-valor-1</v>
      </c>
      <c r="B251" s="10" t="s">
        <v>291</v>
      </c>
      <c r="C251" s="10" t="s">
        <v>470</v>
      </c>
      <c r="D251" s="11" t="s">
        <v>298</v>
      </c>
      <c r="E251" t="s">
        <v>295</v>
      </c>
      <c r="F251" s="11">
        <v>1</v>
      </c>
      <c r="G251" s="8" t="str">
        <f t="shared" si="21"/>
        <v>57-A-47-</v>
      </c>
      <c r="H251" s="8" t="str">
        <f t="shared" si="22"/>
        <v>otro-activo-valor-1</v>
      </c>
      <c r="I251" s="11">
        <f>Formulario!I99</f>
        <v>0</v>
      </c>
      <c r="K251" s="15"/>
      <c r="L251" s="16"/>
      <c r="M251" s="16"/>
      <c r="N251" s="16"/>
      <c r="O251" s="16"/>
      <c r="P251" s="16"/>
      <c r="Q251" s="16"/>
      <c r="R251" s="16"/>
      <c r="S251" s="16"/>
      <c r="T251" s="16"/>
      <c r="U251" s="16"/>
      <c r="V251" s="16"/>
      <c r="W251" s="16"/>
      <c r="X251" s="16"/>
      <c r="Y251" s="16"/>
      <c r="Z251" s="21"/>
    </row>
    <row r="252" spans="1:26" x14ac:dyDescent="0.3">
      <c r="A252" s="10" t="str">
        <f t="shared" si="23"/>
        <v>57-A-48-otro-activo-detalle-2</v>
      </c>
      <c r="B252" s="10" t="s">
        <v>291</v>
      </c>
      <c r="C252" s="8" t="s">
        <v>471</v>
      </c>
      <c r="D252" s="11" t="s">
        <v>298</v>
      </c>
      <c r="E252" s="8" t="s">
        <v>299</v>
      </c>
      <c r="F252" s="11">
        <v>2</v>
      </c>
      <c r="G252" s="8" t="str">
        <f t="shared" si="21"/>
        <v>57-A-48-</v>
      </c>
      <c r="H252" s="8" t="str">
        <f t="shared" si="22"/>
        <v>otro-activo-detalle-2</v>
      </c>
      <c r="I252" s="11">
        <f>Formulario!F100</f>
        <v>0</v>
      </c>
      <c r="K252" s="15"/>
      <c r="L252" s="16"/>
      <c r="M252" s="16"/>
      <c r="N252" s="16"/>
      <c r="O252" s="16"/>
      <c r="P252" s="16"/>
      <c r="Q252" s="16"/>
      <c r="R252" s="16"/>
      <c r="S252" s="16"/>
      <c r="T252" s="16"/>
      <c r="U252" s="16"/>
      <c r="V252" s="16"/>
      <c r="W252" s="16"/>
      <c r="X252" s="16"/>
      <c r="Y252" s="16"/>
      <c r="Z252" s="21"/>
    </row>
    <row r="253" spans="1:26" x14ac:dyDescent="0.3">
      <c r="A253" s="10" t="str">
        <f t="shared" si="23"/>
        <v>57-A-49-otro-activo-valor-2</v>
      </c>
      <c r="B253" s="10" t="s">
        <v>291</v>
      </c>
      <c r="C253" s="11" t="s">
        <v>463</v>
      </c>
      <c r="D253" s="11" t="s">
        <v>298</v>
      </c>
      <c r="E253" s="8" t="s">
        <v>295</v>
      </c>
      <c r="F253" s="11">
        <v>2</v>
      </c>
      <c r="G253" s="8" t="str">
        <f t="shared" si="21"/>
        <v>57-A-49-</v>
      </c>
      <c r="H253" s="8" t="str">
        <f t="shared" si="22"/>
        <v>otro-activo-valor-2</v>
      </c>
      <c r="I253" s="11">
        <f>Formulario!I100</f>
        <v>0</v>
      </c>
      <c r="K253" s="15"/>
      <c r="L253" s="16"/>
      <c r="M253" s="16"/>
      <c r="N253" s="16"/>
      <c r="O253" s="16"/>
      <c r="P253" s="16"/>
      <c r="Q253" s="16"/>
      <c r="R253" s="16"/>
      <c r="S253" s="16"/>
      <c r="T253" s="16"/>
      <c r="U253" s="16"/>
      <c r="V253" s="16"/>
      <c r="W253" s="16"/>
      <c r="X253" s="16"/>
      <c r="Y253" s="16"/>
      <c r="Z253" s="21"/>
    </row>
    <row r="254" spans="1:26" x14ac:dyDescent="0.3">
      <c r="A254" s="10" t="str">
        <f t="shared" si="23"/>
        <v>57-A-50-otro-activo-detalle-3</v>
      </c>
      <c r="B254" s="10" t="s">
        <v>291</v>
      </c>
      <c r="C254" s="11" t="s">
        <v>472</v>
      </c>
      <c r="D254" s="11" t="s">
        <v>298</v>
      </c>
      <c r="E254" s="8" t="s">
        <v>299</v>
      </c>
      <c r="F254" s="11">
        <v>3</v>
      </c>
      <c r="G254" s="8" t="str">
        <f t="shared" si="21"/>
        <v>57-A-50-</v>
      </c>
      <c r="H254" s="8" t="str">
        <f t="shared" si="22"/>
        <v>otro-activo-detalle-3</v>
      </c>
      <c r="I254" s="11">
        <f>Formulario!F101</f>
        <v>0</v>
      </c>
      <c r="K254" s="15"/>
      <c r="L254" s="16"/>
      <c r="M254" s="16"/>
      <c r="N254" s="16"/>
      <c r="O254" s="16"/>
      <c r="P254" s="16"/>
      <c r="Q254" s="16"/>
      <c r="R254" s="16"/>
      <c r="S254" s="16"/>
      <c r="T254" s="16"/>
      <c r="U254" s="16"/>
      <c r="V254" s="16"/>
      <c r="W254" s="16"/>
      <c r="X254" s="16"/>
      <c r="Y254" s="16"/>
      <c r="Z254" s="21"/>
    </row>
    <row r="255" spans="1:26" x14ac:dyDescent="0.3">
      <c r="A255" s="10" t="str">
        <f t="shared" si="23"/>
        <v>57-A-51-otro-activo-valor-3</v>
      </c>
      <c r="B255" s="10" t="s">
        <v>291</v>
      </c>
      <c r="C255" s="8" t="s">
        <v>464</v>
      </c>
      <c r="D255" s="11" t="s">
        <v>298</v>
      </c>
      <c r="E255" s="8" t="s">
        <v>295</v>
      </c>
      <c r="F255" s="11">
        <v>3</v>
      </c>
      <c r="G255" s="8" t="str">
        <f t="shared" si="21"/>
        <v>57-A-51-</v>
      </c>
      <c r="H255" s="8" t="str">
        <f t="shared" si="22"/>
        <v>otro-activo-valor-3</v>
      </c>
      <c r="I255" s="11">
        <f>Formulario!I101</f>
        <v>0</v>
      </c>
      <c r="K255" s="15"/>
      <c r="L255" s="16"/>
      <c r="M255" s="16"/>
      <c r="N255" s="16"/>
      <c r="O255" s="16"/>
      <c r="P255" s="16"/>
      <c r="Q255" s="16"/>
      <c r="R255" s="16"/>
      <c r="S255" s="16"/>
      <c r="T255" s="16"/>
      <c r="U255" s="16"/>
      <c r="V255" s="16"/>
      <c r="W255" s="16"/>
      <c r="X255" s="16"/>
      <c r="Y255" s="16"/>
      <c r="Z255" s="21"/>
    </row>
    <row r="256" spans="1:26" s="8" customFormat="1" x14ac:dyDescent="0.3">
      <c r="A256" s="10" t="str">
        <f t="shared" ref="A256:A257" si="24">B256&amp;C256&amp;D256&amp;E256&amp;F256</f>
        <v>57-A-52-otro-activo-detalle-4</v>
      </c>
      <c r="B256" s="10" t="s">
        <v>291</v>
      </c>
      <c r="C256" s="11" t="s">
        <v>326</v>
      </c>
      <c r="D256" s="11" t="s">
        <v>298</v>
      </c>
      <c r="E256" s="8" t="s">
        <v>299</v>
      </c>
      <c r="F256" s="11">
        <v>4</v>
      </c>
      <c r="G256" s="8" t="str">
        <f t="shared" ref="G256:G257" si="25">B256&amp;C256</f>
        <v>57-A-52-</v>
      </c>
      <c r="H256" s="8" t="str">
        <f t="shared" ref="H256:H257" si="26">D256&amp;E256&amp;F256</f>
        <v>otro-activo-detalle-4</v>
      </c>
      <c r="I256" s="11">
        <f>Formulario!F102</f>
        <v>0</v>
      </c>
      <c r="K256" s="15"/>
      <c r="L256" s="16"/>
      <c r="M256" s="16"/>
      <c r="N256" s="16"/>
      <c r="O256" s="16"/>
      <c r="P256" s="16"/>
      <c r="Q256" s="16"/>
      <c r="R256" s="16"/>
      <c r="S256" s="16"/>
      <c r="T256" s="16"/>
      <c r="U256" s="16"/>
      <c r="V256" s="16"/>
      <c r="W256" s="16"/>
      <c r="X256" s="16"/>
      <c r="Y256" s="16"/>
      <c r="Z256" s="21"/>
    </row>
    <row r="257" spans="1:26" s="8" customFormat="1" x14ac:dyDescent="0.3">
      <c r="A257" s="10" t="str">
        <f t="shared" si="24"/>
        <v>57-A-53-otro-activo-valor-4</v>
      </c>
      <c r="B257" s="10" t="s">
        <v>291</v>
      </c>
      <c r="C257" s="10" t="s">
        <v>239</v>
      </c>
      <c r="D257" s="11" t="s">
        <v>298</v>
      </c>
      <c r="E257" s="8" t="s">
        <v>295</v>
      </c>
      <c r="F257" s="11">
        <v>4</v>
      </c>
      <c r="G257" s="8" t="str">
        <f t="shared" si="25"/>
        <v>57-A-53-</v>
      </c>
      <c r="H257" s="8" t="str">
        <f t="shared" si="26"/>
        <v>otro-activo-valor-4</v>
      </c>
      <c r="I257" s="11">
        <f>Formulario!I102</f>
        <v>0</v>
      </c>
      <c r="K257" s="15"/>
      <c r="L257" s="16"/>
      <c r="M257" s="16"/>
      <c r="N257" s="16"/>
      <c r="O257" s="16"/>
      <c r="P257" s="16"/>
      <c r="Q257" s="16"/>
      <c r="R257" s="16"/>
      <c r="S257" s="16"/>
      <c r="T257" s="16"/>
      <c r="U257" s="16"/>
      <c r="V257" s="16"/>
      <c r="W257" s="16"/>
      <c r="X257" s="16"/>
      <c r="Y257" s="16"/>
      <c r="Z257" s="21"/>
    </row>
    <row r="258" spans="1:26" s="8" customFormat="1" x14ac:dyDescent="0.3">
      <c r="A258" s="10" t="str">
        <f t="shared" ref="A258" si="27">B258&amp;C258&amp;D258&amp;E258&amp;F258</f>
        <v>57-A-61-muebles-valor</v>
      </c>
      <c r="B258" s="10" t="s">
        <v>291</v>
      </c>
      <c r="C258" s="8" t="s">
        <v>473</v>
      </c>
      <c r="D258" s="11" t="s">
        <v>474</v>
      </c>
      <c r="E258" s="10" t="s">
        <v>475</v>
      </c>
      <c r="F258" s="11"/>
      <c r="G258" s="8" t="str">
        <f t="shared" ref="G258" si="28">B258&amp;C258</f>
        <v>57-A-61-</v>
      </c>
      <c r="H258" s="8" t="str">
        <f t="shared" ref="H258" si="29">D258&amp;E258&amp;F258</f>
        <v>muebles-valor</v>
      </c>
      <c r="I258" s="11">
        <f>Formulario!D102</f>
        <v>0</v>
      </c>
      <c r="K258" s="15"/>
      <c r="L258" s="16"/>
      <c r="M258" s="16"/>
      <c r="N258" s="16"/>
      <c r="O258" s="16"/>
      <c r="P258" s="16"/>
      <c r="Q258" s="16"/>
      <c r="R258" s="16"/>
      <c r="S258" s="16"/>
      <c r="T258" s="16"/>
      <c r="U258" s="16"/>
      <c r="V258" s="16"/>
      <c r="W258" s="16"/>
      <c r="X258" s="16"/>
      <c r="Y258" s="16"/>
      <c r="Z258" s="21"/>
    </row>
    <row r="259" spans="1:26" x14ac:dyDescent="0.3">
      <c r="A259" s="10" t="str">
        <f t="shared" si="23"/>
        <v>57-A-99-total-activos</v>
      </c>
      <c r="B259" s="10" t="s">
        <v>291</v>
      </c>
      <c r="C259" s="8" t="s">
        <v>468</v>
      </c>
      <c r="D259" s="11" t="s">
        <v>300</v>
      </c>
      <c r="G259" s="8" t="str">
        <f t="shared" si="21"/>
        <v>57-A-99-</v>
      </c>
      <c r="H259" s="8" t="str">
        <f t="shared" si="22"/>
        <v>total-activos</v>
      </c>
      <c r="I259" s="11">
        <f>Formulario!I93</f>
        <v>0</v>
      </c>
      <c r="K259" s="15"/>
      <c r="L259" s="16"/>
      <c r="M259" s="16"/>
      <c r="N259" s="16"/>
      <c r="O259" s="16"/>
      <c r="P259" s="16"/>
      <c r="Q259" s="16"/>
      <c r="R259" s="16"/>
      <c r="S259" s="16"/>
      <c r="T259" s="16"/>
      <c r="U259" s="16"/>
      <c r="V259" s="16"/>
      <c r="W259" s="16"/>
      <c r="X259" s="16"/>
      <c r="Y259" s="16"/>
      <c r="Z259" s="21"/>
    </row>
    <row r="260" spans="1:26" x14ac:dyDescent="0.3">
      <c r="A260" s="10" t="str">
        <f t="shared" si="23"/>
        <v>57-P-01-deudas-acreedor-1</v>
      </c>
      <c r="B260" s="11" t="s">
        <v>301</v>
      </c>
      <c r="C260" s="10" t="s">
        <v>240</v>
      </c>
      <c r="D260" s="11" t="s">
        <v>302</v>
      </c>
      <c r="E260" s="10" t="s">
        <v>303</v>
      </c>
      <c r="F260" s="11">
        <v>1</v>
      </c>
      <c r="G260" s="8" t="str">
        <f t="shared" si="21"/>
        <v>57-P-01-</v>
      </c>
      <c r="H260" s="8" t="str">
        <f t="shared" si="22"/>
        <v>deudas-acreedor-1</v>
      </c>
      <c r="I260" s="11">
        <f>Formulario!B105</f>
        <v>0</v>
      </c>
      <c r="K260" s="15"/>
      <c r="L260" s="16"/>
      <c r="M260" s="16"/>
      <c r="N260" s="16"/>
      <c r="O260" s="16"/>
      <c r="P260" s="16"/>
      <c r="Q260" s="16"/>
      <c r="R260" s="16"/>
      <c r="S260" s="16"/>
      <c r="T260" s="16"/>
      <c r="U260" s="16"/>
      <c r="V260" s="16"/>
      <c r="W260" s="16"/>
      <c r="X260" s="16"/>
      <c r="Y260" s="16"/>
      <c r="Z260" s="21"/>
    </row>
    <row r="261" spans="1:26" x14ac:dyDescent="0.3">
      <c r="A261" s="10" t="str">
        <f t="shared" si="23"/>
        <v>57-P-02-deudas-pago-1</v>
      </c>
      <c r="B261" s="11" t="s">
        <v>301</v>
      </c>
      <c r="C261" s="10" t="s">
        <v>241</v>
      </c>
      <c r="D261" s="11" t="s">
        <v>302</v>
      </c>
      <c r="E261" t="s">
        <v>304</v>
      </c>
      <c r="F261" s="11">
        <v>1</v>
      </c>
      <c r="G261" s="8" t="str">
        <f t="shared" si="21"/>
        <v>57-P-02-</v>
      </c>
      <c r="H261" s="8" t="str">
        <f t="shared" si="22"/>
        <v>deudas-pago-1</v>
      </c>
      <c r="I261" s="11">
        <f>Formulario!G105</f>
        <v>0</v>
      </c>
      <c r="K261" s="15"/>
      <c r="L261" s="16"/>
      <c r="M261" s="16"/>
      <c r="N261" s="16"/>
      <c r="O261" s="16"/>
      <c r="P261" s="16"/>
      <c r="Q261" s="16"/>
      <c r="R261" s="16"/>
      <c r="S261" s="16"/>
      <c r="T261" s="16"/>
      <c r="U261" s="16"/>
      <c r="V261" s="16"/>
      <c r="W261" s="16"/>
      <c r="X261" s="16"/>
      <c r="Y261" s="16"/>
      <c r="Z261" s="21"/>
    </row>
    <row r="262" spans="1:26" x14ac:dyDescent="0.3">
      <c r="A262" s="10" t="str">
        <f t="shared" si="23"/>
        <v>57-P-03-deudas-saldo1</v>
      </c>
      <c r="B262" s="11" t="s">
        <v>301</v>
      </c>
      <c r="C262" s="8" t="s">
        <v>242</v>
      </c>
      <c r="D262" s="11" t="s">
        <v>302</v>
      </c>
      <c r="E262" t="s">
        <v>305</v>
      </c>
      <c r="F262" s="11">
        <v>1</v>
      </c>
      <c r="G262" s="8" t="str">
        <f t="shared" si="21"/>
        <v>57-P-03-</v>
      </c>
      <c r="H262" s="8" t="str">
        <f t="shared" si="22"/>
        <v>deudas-saldo1</v>
      </c>
      <c r="I262" s="11">
        <f>Formulario!I105</f>
        <v>0</v>
      </c>
      <c r="K262" s="15"/>
      <c r="L262" s="16"/>
      <c r="M262" s="16"/>
      <c r="N262" s="16"/>
      <c r="O262" s="16"/>
      <c r="P262" s="16"/>
      <c r="Q262" s="16"/>
      <c r="R262" s="16"/>
      <c r="S262" s="16"/>
      <c r="T262" s="16"/>
      <c r="U262" s="16"/>
      <c r="V262" s="16"/>
      <c r="W262" s="16"/>
      <c r="X262" s="16"/>
      <c r="Y262" s="16"/>
      <c r="Z262" s="21"/>
    </row>
    <row r="263" spans="1:26" x14ac:dyDescent="0.3">
      <c r="A263" s="10" t="str">
        <f t="shared" si="23"/>
        <v>57-P-04-deudas-acreedor-2</v>
      </c>
      <c r="B263" s="11" t="s">
        <v>301</v>
      </c>
      <c r="C263" s="11" t="s">
        <v>243</v>
      </c>
      <c r="D263" s="11" t="s">
        <v>302</v>
      </c>
      <c r="E263" s="10" t="s">
        <v>303</v>
      </c>
      <c r="F263" s="11">
        <v>2</v>
      </c>
      <c r="G263" s="8" t="str">
        <f t="shared" si="21"/>
        <v>57-P-04-</v>
      </c>
      <c r="H263" s="8" t="str">
        <f t="shared" si="22"/>
        <v>deudas-acreedor-2</v>
      </c>
      <c r="I263" s="11">
        <f>Formulario!B106</f>
        <v>0</v>
      </c>
      <c r="K263" s="15"/>
      <c r="L263" s="16"/>
      <c r="M263" s="16"/>
      <c r="N263" s="16"/>
      <c r="O263" s="16"/>
      <c r="P263" s="16"/>
      <c r="Q263" s="16"/>
      <c r="R263" s="16"/>
      <c r="S263" s="16"/>
      <c r="T263" s="16"/>
      <c r="U263" s="16"/>
      <c r="V263" s="16"/>
      <c r="W263" s="16"/>
      <c r="X263" s="16"/>
      <c r="Y263" s="16"/>
      <c r="Z263" s="21"/>
    </row>
    <row r="264" spans="1:26" x14ac:dyDescent="0.3">
      <c r="A264" s="10" t="str">
        <f t="shared" si="23"/>
        <v>57-P-05-deudas-pago-2</v>
      </c>
      <c r="B264" s="11" t="s">
        <v>301</v>
      </c>
      <c r="C264" s="11" t="s">
        <v>244</v>
      </c>
      <c r="D264" s="11" t="s">
        <v>302</v>
      </c>
      <c r="E264" s="8" t="s">
        <v>304</v>
      </c>
      <c r="F264" s="11">
        <v>2</v>
      </c>
      <c r="G264" s="8" t="str">
        <f t="shared" si="21"/>
        <v>57-P-05-</v>
      </c>
      <c r="H264" s="8" t="str">
        <f t="shared" si="22"/>
        <v>deudas-pago-2</v>
      </c>
      <c r="I264" s="11">
        <f>Formulario!G106</f>
        <v>0</v>
      </c>
      <c r="K264" s="15"/>
      <c r="L264" s="16"/>
      <c r="M264" s="16"/>
      <c r="N264" s="16"/>
      <c r="O264" s="16"/>
      <c r="P264" s="16"/>
      <c r="Q264" s="16"/>
      <c r="R264" s="16"/>
      <c r="S264" s="16"/>
      <c r="T264" s="16"/>
      <c r="U264" s="16"/>
      <c r="V264" s="16"/>
      <c r="W264" s="16"/>
      <c r="X264" s="16"/>
      <c r="Y264" s="16"/>
      <c r="Z264" s="21"/>
    </row>
    <row r="265" spans="1:26" x14ac:dyDescent="0.3">
      <c r="A265" s="10" t="str">
        <f t="shared" si="23"/>
        <v>57-P-06-deudas-saldo2</v>
      </c>
      <c r="B265" s="11" t="s">
        <v>301</v>
      </c>
      <c r="C265" s="8" t="s">
        <v>245</v>
      </c>
      <c r="D265" s="11" t="s">
        <v>302</v>
      </c>
      <c r="E265" s="8" t="s">
        <v>305</v>
      </c>
      <c r="F265" s="11">
        <v>2</v>
      </c>
      <c r="G265" s="8" t="str">
        <f t="shared" si="21"/>
        <v>57-P-06-</v>
      </c>
      <c r="H265" s="8" t="str">
        <f t="shared" si="22"/>
        <v>deudas-saldo2</v>
      </c>
      <c r="I265" s="11">
        <f>Formulario!I106</f>
        <v>0</v>
      </c>
      <c r="K265" s="15"/>
      <c r="L265" s="16"/>
      <c r="M265" s="16"/>
      <c r="N265" s="16"/>
      <c r="O265" s="16"/>
      <c r="P265" s="16"/>
      <c r="Q265" s="16"/>
      <c r="R265" s="16"/>
      <c r="S265" s="16"/>
      <c r="T265" s="16"/>
      <c r="U265" s="16"/>
      <c r="V265" s="16"/>
      <c r="W265" s="16"/>
      <c r="X265" s="16"/>
      <c r="Y265" s="16"/>
      <c r="Z265" s="21"/>
    </row>
    <row r="266" spans="1:26" x14ac:dyDescent="0.3">
      <c r="A266" s="10" t="str">
        <f t="shared" si="23"/>
        <v>57-P-07-deudas-acreedor-3</v>
      </c>
      <c r="B266" s="11" t="s">
        <v>301</v>
      </c>
      <c r="C266" s="8" t="s">
        <v>246</v>
      </c>
      <c r="D266" s="11" t="s">
        <v>302</v>
      </c>
      <c r="E266" s="10" t="s">
        <v>303</v>
      </c>
      <c r="F266" s="11">
        <v>3</v>
      </c>
      <c r="G266" s="8" t="str">
        <f t="shared" ref="G266:G308" si="30">B266&amp;C266</f>
        <v>57-P-07-</v>
      </c>
      <c r="H266" s="8" t="str">
        <f t="shared" ref="H266:H308" si="31">D266&amp;E266&amp;F266</f>
        <v>deudas-acreedor-3</v>
      </c>
      <c r="I266" s="11">
        <f>Formulario!B107</f>
        <v>0</v>
      </c>
      <c r="K266" s="15"/>
      <c r="L266" s="16"/>
      <c r="M266" s="16"/>
      <c r="N266" s="16"/>
      <c r="O266" s="16"/>
      <c r="P266" s="16"/>
      <c r="Q266" s="16"/>
      <c r="R266" s="16"/>
      <c r="S266" s="16"/>
      <c r="T266" s="16"/>
      <c r="U266" s="16"/>
      <c r="V266" s="16"/>
      <c r="W266" s="16"/>
      <c r="X266" s="16"/>
      <c r="Y266" s="16"/>
      <c r="Z266" s="21"/>
    </row>
    <row r="267" spans="1:26" x14ac:dyDescent="0.3">
      <c r="A267" s="10" t="str">
        <f t="shared" si="23"/>
        <v>57-P-08-deudas-pago-3</v>
      </c>
      <c r="B267" s="11" t="s">
        <v>301</v>
      </c>
      <c r="C267" s="8" t="s">
        <v>247</v>
      </c>
      <c r="D267" s="11" t="s">
        <v>302</v>
      </c>
      <c r="E267" s="8" t="s">
        <v>304</v>
      </c>
      <c r="F267" s="11">
        <v>3</v>
      </c>
      <c r="G267" s="8" t="str">
        <f t="shared" si="30"/>
        <v>57-P-08-</v>
      </c>
      <c r="H267" s="8" t="str">
        <f t="shared" si="31"/>
        <v>deudas-pago-3</v>
      </c>
      <c r="I267" s="11">
        <f>Formulario!G107</f>
        <v>0</v>
      </c>
      <c r="K267" s="15"/>
      <c r="L267" s="16"/>
      <c r="M267" s="16"/>
      <c r="N267" s="16"/>
      <c r="O267" s="16"/>
      <c r="P267" s="16"/>
      <c r="Q267" s="16"/>
      <c r="R267" s="16"/>
      <c r="S267" s="16"/>
      <c r="T267" s="16"/>
      <c r="U267" s="16"/>
      <c r="V267" s="16"/>
      <c r="W267" s="16"/>
      <c r="X267" s="16"/>
      <c r="Y267" s="16"/>
      <c r="Z267" s="21"/>
    </row>
    <row r="268" spans="1:26" x14ac:dyDescent="0.3">
      <c r="A268" s="10" t="str">
        <f t="shared" si="23"/>
        <v>57-P-09-deudas-saldo3</v>
      </c>
      <c r="B268" s="11" t="s">
        <v>301</v>
      </c>
      <c r="C268" s="8" t="s">
        <v>248</v>
      </c>
      <c r="D268" s="11" t="s">
        <v>302</v>
      </c>
      <c r="E268" s="8" t="s">
        <v>305</v>
      </c>
      <c r="F268" s="11">
        <v>3</v>
      </c>
      <c r="G268" s="8" t="str">
        <f t="shared" si="30"/>
        <v>57-P-09-</v>
      </c>
      <c r="H268" s="8" t="str">
        <f t="shared" si="31"/>
        <v>deudas-saldo3</v>
      </c>
      <c r="I268" s="11">
        <f>Formulario!I107</f>
        <v>0</v>
      </c>
      <c r="K268" s="15"/>
      <c r="L268" s="16"/>
      <c r="M268" s="16"/>
      <c r="N268" s="16"/>
      <c r="O268" s="16"/>
      <c r="P268" s="16"/>
      <c r="Q268" s="16"/>
      <c r="R268" s="16"/>
      <c r="S268" s="16"/>
      <c r="T268" s="16"/>
      <c r="U268" s="16"/>
      <c r="V268" s="16"/>
      <c r="W268" s="16"/>
      <c r="X268" s="16"/>
      <c r="Y268" s="16"/>
      <c r="Z268" s="21"/>
    </row>
    <row r="269" spans="1:26" x14ac:dyDescent="0.3">
      <c r="A269" s="10" t="str">
        <f t="shared" si="23"/>
        <v>57-P-21-tarjetas-institucion-1</v>
      </c>
      <c r="B269" s="11" t="s">
        <v>301</v>
      </c>
      <c r="C269" s="8" t="s">
        <v>260</v>
      </c>
      <c r="D269" s="11" t="s">
        <v>306</v>
      </c>
      <c r="E269" t="s">
        <v>277</v>
      </c>
      <c r="F269" s="11">
        <v>1</v>
      </c>
      <c r="G269" s="8" t="str">
        <f t="shared" si="30"/>
        <v>57-P-21-</v>
      </c>
      <c r="H269" s="8" t="str">
        <f t="shared" si="31"/>
        <v>tarjetas-institucion-1</v>
      </c>
      <c r="I269" s="11">
        <f>Formulario!B109</f>
        <v>0</v>
      </c>
      <c r="K269" s="15"/>
      <c r="L269" s="16"/>
      <c r="M269" s="16"/>
      <c r="N269" s="16"/>
      <c r="O269" s="16"/>
      <c r="P269" s="16"/>
      <c r="Q269" s="16"/>
      <c r="R269" s="16"/>
      <c r="S269" s="16"/>
      <c r="T269" s="16"/>
      <c r="U269" s="16"/>
      <c r="V269" s="16"/>
      <c r="W269" s="16"/>
      <c r="X269" s="16"/>
      <c r="Y269" s="16"/>
      <c r="Z269" s="21"/>
    </row>
    <row r="270" spans="1:26" x14ac:dyDescent="0.3">
      <c r="A270" s="10" t="str">
        <f t="shared" si="23"/>
        <v>57-P-22-tarjetas-tipo-1</v>
      </c>
      <c r="B270" s="11" t="s">
        <v>301</v>
      </c>
      <c r="C270" s="8" t="s">
        <v>261</v>
      </c>
      <c r="D270" s="11" t="s">
        <v>306</v>
      </c>
      <c r="E270" s="10" t="s">
        <v>293</v>
      </c>
      <c r="F270" s="11">
        <v>1</v>
      </c>
      <c r="G270" s="8" t="str">
        <f t="shared" si="30"/>
        <v>57-P-22-</v>
      </c>
      <c r="H270" s="8" t="str">
        <f t="shared" si="31"/>
        <v>tarjetas-tipo-1</v>
      </c>
      <c r="I270" s="11">
        <f>Formulario!D109</f>
        <v>0</v>
      </c>
      <c r="K270" s="15"/>
      <c r="L270" s="16"/>
      <c r="M270" s="16"/>
      <c r="N270" s="16"/>
      <c r="O270" s="16"/>
      <c r="P270" s="16"/>
      <c r="Q270" s="16"/>
      <c r="R270" s="16"/>
      <c r="S270" s="16"/>
      <c r="T270" s="16"/>
      <c r="U270" s="16"/>
      <c r="V270" s="16"/>
      <c r="W270" s="16"/>
      <c r="X270" s="16"/>
      <c r="Y270" s="16"/>
      <c r="Z270" s="21"/>
    </row>
    <row r="271" spans="1:26" x14ac:dyDescent="0.3">
      <c r="A271" s="10" t="str">
        <f t="shared" si="23"/>
        <v>57-P-23-tarjetas-cuota-1</v>
      </c>
      <c r="B271" s="11" t="s">
        <v>301</v>
      </c>
      <c r="C271" s="8" t="s">
        <v>262</v>
      </c>
      <c r="D271" s="11" t="s">
        <v>306</v>
      </c>
      <c r="E271" t="s">
        <v>307</v>
      </c>
      <c r="F271" s="11">
        <v>1</v>
      </c>
      <c r="G271" s="8" t="str">
        <f t="shared" si="30"/>
        <v>57-P-23-</v>
      </c>
      <c r="H271" s="8" t="str">
        <f t="shared" si="31"/>
        <v>tarjetas-cuota-1</v>
      </c>
      <c r="I271" s="11">
        <f>Formulario!G109</f>
        <v>0</v>
      </c>
      <c r="K271" s="15"/>
      <c r="L271" s="16"/>
      <c r="M271" s="16"/>
      <c r="N271" s="16"/>
      <c r="O271" s="16"/>
      <c r="P271" s="16"/>
      <c r="Q271" s="16"/>
      <c r="R271" s="16"/>
      <c r="S271" s="16"/>
      <c r="T271" s="16"/>
      <c r="U271" s="16"/>
      <c r="V271" s="16"/>
      <c r="W271" s="16"/>
      <c r="X271" s="16"/>
      <c r="Y271" s="16"/>
      <c r="Z271" s="21"/>
    </row>
    <row r="272" spans="1:26" x14ac:dyDescent="0.3">
      <c r="A272" s="10" t="str">
        <f t="shared" si="23"/>
        <v>57-P-24-tarjetas-saldo-1</v>
      </c>
      <c r="B272" s="11" t="s">
        <v>301</v>
      </c>
      <c r="C272" s="8" t="s">
        <v>263</v>
      </c>
      <c r="D272" s="11" t="s">
        <v>306</v>
      </c>
      <c r="E272" t="s">
        <v>308</v>
      </c>
      <c r="F272" s="11">
        <v>1</v>
      </c>
      <c r="G272" s="8" t="str">
        <f t="shared" si="30"/>
        <v>57-P-24-</v>
      </c>
      <c r="H272" s="8" t="str">
        <f t="shared" si="31"/>
        <v>tarjetas-saldo-1</v>
      </c>
      <c r="I272" s="11">
        <f>Formulario!I109</f>
        <v>0</v>
      </c>
      <c r="K272" s="15"/>
      <c r="L272" s="16"/>
      <c r="M272" s="16"/>
      <c r="N272" s="16"/>
      <c r="O272" s="16"/>
      <c r="P272" s="16"/>
      <c r="Q272" s="16"/>
      <c r="R272" s="16"/>
      <c r="S272" s="16"/>
      <c r="T272" s="16"/>
      <c r="U272" s="16"/>
      <c r="V272" s="16"/>
      <c r="W272" s="16"/>
      <c r="X272" s="16"/>
      <c r="Y272" s="16"/>
      <c r="Z272" s="21"/>
    </row>
    <row r="273" spans="1:26" x14ac:dyDescent="0.3">
      <c r="A273" s="10" t="str">
        <f t="shared" si="23"/>
        <v>57-P-25-tarjetas-institucion-2</v>
      </c>
      <c r="B273" s="11" t="s">
        <v>301</v>
      </c>
      <c r="C273" s="8" t="s">
        <v>264</v>
      </c>
      <c r="D273" s="11" t="s">
        <v>306</v>
      </c>
      <c r="E273" s="8" t="s">
        <v>277</v>
      </c>
      <c r="F273" s="11">
        <v>2</v>
      </c>
      <c r="G273" s="8" t="str">
        <f t="shared" si="30"/>
        <v>57-P-25-</v>
      </c>
      <c r="H273" s="8" t="str">
        <f t="shared" si="31"/>
        <v>tarjetas-institucion-2</v>
      </c>
      <c r="I273" s="11">
        <f>Formulario!B110</f>
        <v>0</v>
      </c>
      <c r="K273" s="15"/>
      <c r="L273" s="16"/>
      <c r="M273" s="16"/>
      <c r="N273" s="16"/>
      <c r="O273" s="16"/>
      <c r="P273" s="16"/>
      <c r="Q273" s="16"/>
      <c r="R273" s="16"/>
      <c r="S273" s="16"/>
      <c r="T273" s="16"/>
      <c r="U273" s="16"/>
      <c r="V273" s="16"/>
      <c r="W273" s="16"/>
      <c r="X273" s="16"/>
      <c r="Y273" s="16"/>
      <c r="Z273" s="21"/>
    </row>
    <row r="274" spans="1:26" x14ac:dyDescent="0.3">
      <c r="A274" s="10" t="str">
        <f t="shared" si="23"/>
        <v>57-P-26-tarjetas-tipo-2</v>
      </c>
      <c r="B274" s="11" t="s">
        <v>301</v>
      </c>
      <c r="C274" s="8" t="s">
        <v>265</v>
      </c>
      <c r="D274" s="11" t="s">
        <v>306</v>
      </c>
      <c r="E274" s="10" t="s">
        <v>293</v>
      </c>
      <c r="F274" s="11">
        <v>2</v>
      </c>
      <c r="G274" s="8" t="str">
        <f t="shared" si="30"/>
        <v>57-P-26-</v>
      </c>
      <c r="H274" s="8" t="str">
        <f t="shared" si="31"/>
        <v>tarjetas-tipo-2</v>
      </c>
      <c r="I274" s="11">
        <f>Formulario!D110</f>
        <v>0</v>
      </c>
      <c r="K274" s="15"/>
      <c r="L274" s="16"/>
      <c r="M274" s="16"/>
      <c r="N274" s="16"/>
      <c r="O274" s="16"/>
      <c r="P274" s="16"/>
      <c r="Q274" s="16"/>
      <c r="R274" s="16"/>
      <c r="S274" s="16"/>
      <c r="T274" s="16"/>
      <c r="U274" s="16"/>
      <c r="V274" s="16"/>
      <c r="W274" s="16"/>
      <c r="X274" s="16"/>
      <c r="Y274" s="16"/>
      <c r="Z274" s="21"/>
    </row>
    <row r="275" spans="1:26" x14ac:dyDescent="0.3">
      <c r="A275" s="10" t="str">
        <f t="shared" si="23"/>
        <v>57-P-27-tarjetas-cuota-2</v>
      </c>
      <c r="B275" s="11" t="s">
        <v>301</v>
      </c>
      <c r="C275" s="8" t="s">
        <v>266</v>
      </c>
      <c r="D275" s="11" t="s">
        <v>306</v>
      </c>
      <c r="E275" s="8" t="s">
        <v>307</v>
      </c>
      <c r="F275" s="11">
        <v>2</v>
      </c>
      <c r="G275" s="8" t="str">
        <f t="shared" si="30"/>
        <v>57-P-27-</v>
      </c>
      <c r="H275" s="8" t="str">
        <f t="shared" si="31"/>
        <v>tarjetas-cuota-2</v>
      </c>
      <c r="I275" s="11">
        <f>Formulario!G110</f>
        <v>0</v>
      </c>
      <c r="K275" s="15"/>
      <c r="L275" s="16"/>
      <c r="M275" s="16"/>
      <c r="N275" s="16"/>
      <c r="O275" s="16"/>
      <c r="P275" s="16"/>
      <c r="Q275" s="16"/>
      <c r="R275" s="16"/>
      <c r="S275" s="16"/>
      <c r="T275" s="16"/>
      <c r="U275" s="16"/>
      <c r="V275" s="16"/>
      <c r="W275" s="16"/>
      <c r="X275" s="16"/>
      <c r="Y275" s="16"/>
      <c r="Z275" s="21"/>
    </row>
    <row r="276" spans="1:26" x14ac:dyDescent="0.3">
      <c r="A276" s="10" t="str">
        <f t="shared" si="23"/>
        <v>57-P-28-tarjetas-saldo-2</v>
      </c>
      <c r="B276" s="11" t="s">
        <v>301</v>
      </c>
      <c r="C276" s="8" t="s">
        <v>267</v>
      </c>
      <c r="D276" s="11" t="s">
        <v>306</v>
      </c>
      <c r="E276" s="8" t="s">
        <v>308</v>
      </c>
      <c r="F276" s="11">
        <v>2</v>
      </c>
      <c r="G276" s="8" t="str">
        <f t="shared" si="30"/>
        <v>57-P-28-</v>
      </c>
      <c r="H276" s="8" t="str">
        <f t="shared" si="31"/>
        <v>tarjetas-saldo-2</v>
      </c>
      <c r="I276" s="11">
        <f>Formulario!I110</f>
        <v>0</v>
      </c>
      <c r="K276" s="15"/>
      <c r="L276" s="16"/>
      <c r="M276" s="16"/>
      <c r="N276" s="16"/>
      <c r="O276" s="16"/>
      <c r="P276" s="16"/>
      <c r="Q276" s="16"/>
      <c r="R276" s="16"/>
      <c r="S276" s="16"/>
      <c r="T276" s="16"/>
      <c r="U276" s="16"/>
      <c r="V276" s="16"/>
      <c r="W276" s="16"/>
      <c r="X276" s="16"/>
      <c r="Y276" s="16"/>
      <c r="Z276" s="21"/>
    </row>
    <row r="277" spans="1:26" x14ac:dyDescent="0.3">
      <c r="A277" s="10" t="str">
        <f t="shared" si="23"/>
        <v>57-P-29-tarjetas-institucion-3</v>
      </c>
      <c r="B277" s="11" t="s">
        <v>301</v>
      </c>
      <c r="C277" s="8" t="s">
        <v>268</v>
      </c>
      <c r="D277" s="11" t="s">
        <v>306</v>
      </c>
      <c r="E277" s="8" t="s">
        <v>277</v>
      </c>
      <c r="F277" s="11">
        <v>3</v>
      </c>
      <c r="G277" s="8" t="str">
        <f t="shared" si="30"/>
        <v>57-P-29-</v>
      </c>
      <c r="H277" s="8" t="str">
        <f t="shared" si="31"/>
        <v>tarjetas-institucion-3</v>
      </c>
      <c r="I277" s="11">
        <f>Formulario!B111</f>
        <v>0</v>
      </c>
      <c r="K277" s="15"/>
      <c r="L277" s="16"/>
      <c r="M277" s="16"/>
      <c r="N277" s="16"/>
      <c r="O277" s="16"/>
      <c r="P277" s="16"/>
      <c r="Q277" s="16"/>
      <c r="R277" s="16"/>
      <c r="S277" s="16"/>
      <c r="T277" s="16"/>
      <c r="U277" s="16"/>
      <c r="V277" s="16"/>
      <c r="W277" s="16"/>
      <c r="X277" s="16"/>
      <c r="Y277" s="16"/>
      <c r="Z277" s="21"/>
    </row>
    <row r="278" spans="1:26" x14ac:dyDescent="0.3">
      <c r="A278" s="10" t="str">
        <f t="shared" si="23"/>
        <v>57-P-30-tarjetas-tipo-3</v>
      </c>
      <c r="B278" s="11" t="s">
        <v>301</v>
      </c>
      <c r="C278" s="8" t="s">
        <v>269</v>
      </c>
      <c r="D278" s="11" t="s">
        <v>306</v>
      </c>
      <c r="E278" s="10" t="s">
        <v>293</v>
      </c>
      <c r="F278" s="11">
        <v>3</v>
      </c>
      <c r="G278" s="8" t="str">
        <f t="shared" si="30"/>
        <v>57-P-30-</v>
      </c>
      <c r="H278" s="8" t="str">
        <f t="shared" si="31"/>
        <v>tarjetas-tipo-3</v>
      </c>
      <c r="I278" s="11">
        <f>Formulario!D111</f>
        <v>0</v>
      </c>
      <c r="K278" s="15"/>
      <c r="L278" s="16"/>
      <c r="M278" s="16"/>
      <c r="N278" s="16"/>
      <c r="O278" s="16"/>
      <c r="P278" s="16"/>
      <c r="Q278" s="16"/>
      <c r="R278" s="16"/>
      <c r="S278" s="16"/>
      <c r="T278" s="16"/>
      <c r="U278" s="16"/>
      <c r="V278" s="16"/>
      <c r="W278" s="16"/>
      <c r="X278" s="16"/>
      <c r="Y278" s="16"/>
      <c r="Z278" s="21"/>
    </row>
    <row r="279" spans="1:26" x14ac:dyDescent="0.3">
      <c r="A279" s="10" t="str">
        <f t="shared" si="23"/>
        <v>57-P-31-tarjetas-cuota-3</v>
      </c>
      <c r="B279" s="11" t="s">
        <v>301</v>
      </c>
      <c r="C279" s="8" t="s">
        <v>270</v>
      </c>
      <c r="D279" s="11" t="s">
        <v>306</v>
      </c>
      <c r="E279" s="8" t="s">
        <v>307</v>
      </c>
      <c r="F279" s="11">
        <v>3</v>
      </c>
      <c r="G279" s="8" t="str">
        <f t="shared" si="30"/>
        <v>57-P-31-</v>
      </c>
      <c r="H279" s="8" t="str">
        <f t="shared" si="31"/>
        <v>tarjetas-cuota-3</v>
      </c>
      <c r="I279" s="11">
        <f>Formulario!G111</f>
        <v>0</v>
      </c>
      <c r="K279" s="15"/>
      <c r="L279" s="16"/>
      <c r="M279" s="16"/>
      <c r="N279" s="16"/>
      <c r="O279" s="16"/>
      <c r="P279" s="16"/>
      <c r="Q279" s="16"/>
      <c r="R279" s="16"/>
      <c r="S279" s="16"/>
      <c r="T279" s="16"/>
      <c r="U279" s="16"/>
      <c r="V279" s="16"/>
      <c r="W279" s="16"/>
      <c r="X279" s="16"/>
      <c r="Y279" s="16"/>
      <c r="Z279" s="21"/>
    </row>
    <row r="280" spans="1:26" x14ac:dyDescent="0.3">
      <c r="A280" s="10" t="str">
        <f t="shared" si="23"/>
        <v>57-P-32-tarjetas-saldo-3</v>
      </c>
      <c r="B280" s="11" t="s">
        <v>301</v>
      </c>
      <c r="C280" s="8" t="s">
        <v>271</v>
      </c>
      <c r="D280" s="11" t="s">
        <v>306</v>
      </c>
      <c r="E280" s="8" t="s">
        <v>308</v>
      </c>
      <c r="F280" s="11">
        <v>3</v>
      </c>
      <c r="G280" s="8" t="str">
        <f t="shared" si="30"/>
        <v>57-P-32-</v>
      </c>
      <c r="H280" s="8" t="str">
        <f t="shared" si="31"/>
        <v>tarjetas-saldo-3</v>
      </c>
      <c r="I280" s="11">
        <f>Formulario!I111</f>
        <v>0</v>
      </c>
      <c r="K280" s="15"/>
      <c r="L280" s="16"/>
      <c r="M280" s="16"/>
      <c r="N280" s="16"/>
      <c r="O280" s="16"/>
      <c r="P280" s="16"/>
      <c r="Q280" s="16"/>
      <c r="R280" s="16"/>
      <c r="S280" s="16"/>
      <c r="T280" s="16"/>
      <c r="U280" s="16"/>
      <c r="V280" s="16"/>
      <c r="W280" s="16"/>
      <c r="X280" s="16"/>
      <c r="Y280" s="16"/>
      <c r="Z280" s="21"/>
    </row>
    <row r="281" spans="1:26" x14ac:dyDescent="0.3">
      <c r="A281" s="10" t="str">
        <f t="shared" si="23"/>
        <v>57-P-98-total-pasivos</v>
      </c>
      <c r="B281" s="11" t="s">
        <v>301</v>
      </c>
      <c r="C281" s="8" t="s">
        <v>476</v>
      </c>
      <c r="D281" s="11" t="s">
        <v>309</v>
      </c>
      <c r="G281" s="8" t="str">
        <f t="shared" si="30"/>
        <v>57-P-98-</v>
      </c>
      <c r="H281" s="8" t="str">
        <f t="shared" si="31"/>
        <v>total-pasivos</v>
      </c>
      <c r="I281" s="11">
        <f>Formulario!I103</f>
        <v>0</v>
      </c>
      <c r="K281" s="15"/>
      <c r="L281" s="16"/>
      <c r="M281" s="16"/>
      <c r="N281" s="16"/>
      <c r="O281" s="16"/>
      <c r="P281" s="16"/>
      <c r="Q281" s="16"/>
      <c r="R281" s="16"/>
      <c r="S281" s="16"/>
      <c r="T281" s="16"/>
      <c r="U281" s="16"/>
      <c r="V281" s="16"/>
      <c r="W281" s="16"/>
      <c r="X281" s="16"/>
      <c r="Y281" s="16"/>
      <c r="Z281" s="21"/>
    </row>
    <row r="282" spans="1:26" x14ac:dyDescent="0.3">
      <c r="A282" s="10" t="str">
        <f t="shared" si="23"/>
        <v>57-P-99-total-patrimonio</v>
      </c>
      <c r="B282" s="11" t="s">
        <v>301</v>
      </c>
      <c r="C282" s="8" t="s">
        <v>468</v>
      </c>
      <c r="D282" s="11" t="s">
        <v>310</v>
      </c>
      <c r="G282" s="8" t="str">
        <f t="shared" si="30"/>
        <v>57-P-99-</v>
      </c>
      <c r="H282" s="8" t="str">
        <f t="shared" si="31"/>
        <v>total-patrimonio</v>
      </c>
      <c r="I282" s="11">
        <f>Formulario!I112</f>
        <v>0</v>
      </c>
      <c r="K282" s="15"/>
      <c r="L282" s="16"/>
      <c r="M282" s="16"/>
      <c r="N282" s="16"/>
      <c r="O282" s="16"/>
      <c r="P282" s="16"/>
      <c r="Q282" s="16"/>
      <c r="R282" s="16"/>
      <c r="S282" s="16"/>
      <c r="T282" s="16"/>
      <c r="U282" s="16"/>
      <c r="V282" s="16"/>
      <c r="W282" s="16"/>
      <c r="X282" s="16"/>
      <c r="Y282" s="16"/>
      <c r="Z282" s="21"/>
    </row>
    <row r="283" spans="1:26" x14ac:dyDescent="0.3">
      <c r="A283" s="10" t="str">
        <f t="shared" si="23"/>
        <v>58-01-divisas-producto-1</v>
      </c>
      <c r="B283" s="11" t="s">
        <v>311</v>
      </c>
      <c r="C283" s="10" t="s">
        <v>240</v>
      </c>
      <c r="D283" s="11" t="s">
        <v>312</v>
      </c>
      <c r="E283" t="s">
        <v>313</v>
      </c>
      <c r="F283" s="11">
        <v>1</v>
      </c>
      <c r="G283" s="8" t="str">
        <f t="shared" si="30"/>
        <v>58-01-</v>
      </c>
      <c r="H283" s="8" t="str">
        <f t="shared" si="31"/>
        <v>divisas-producto-1</v>
      </c>
      <c r="I283" s="11">
        <f>Formulario!A115</f>
        <v>0</v>
      </c>
      <c r="K283" s="15"/>
      <c r="L283" s="16"/>
      <c r="M283" s="16"/>
      <c r="N283" s="16"/>
      <c r="O283" s="16"/>
      <c r="P283" s="16"/>
      <c r="Q283" s="16"/>
      <c r="R283" s="16"/>
      <c r="S283" s="16"/>
      <c r="T283" s="16"/>
      <c r="U283" s="16"/>
      <c r="V283" s="16"/>
      <c r="W283" s="16"/>
      <c r="X283" s="16"/>
      <c r="Y283" s="16"/>
      <c r="Z283" s="21"/>
    </row>
    <row r="284" spans="1:26" x14ac:dyDescent="0.3">
      <c r="A284" s="10" t="str">
        <f t="shared" si="23"/>
        <v>58-02-divisas-entidad-1</v>
      </c>
      <c r="B284" s="11" t="s">
        <v>311</v>
      </c>
      <c r="C284" s="10" t="s">
        <v>241</v>
      </c>
      <c r="D284" s="11" t="s">
        <v>312</v>
      </c>
      <c r="E284" t="s">
        <v>314</v>
      </c>
      <c r="F284" s="11">
        <v>1</v>
      </c>
      <c r="G284" s="8" t="str">
        <f t="shared" si="30"/>
        <v>58-02-</v>
      </c>
      <c r="H284" s="8" t="str">
        <f t="shared" si="31"/>
        <v>divisas-entidad-1</v>
      </c>
      <c r="I284" s="11">
        <f>Formulario!D115</f>
        <v>0</v>
      </c>
      <c r="K284" s="15"/>
      <c r="L284" s="16"/>
      <c r="M284" s="16"/>
      <c r="N284" s="16"/>
      <c r="O284" s="16"/>
      <c r="P284" s="16"/>
      <c r="Q284" s="16"/>
      <c r="R284" s="16"/>
      <c r="S284" s="16"/>
      <c r="T284" s="16"/>
      <c r="U284" s="16"/>
      <c r="V284" s="16"/>
      <c r="W284" s="16"/>
      <c r="X284" s="16"/>
      <c r="Y284" s="16"/>
      <c r="Z284" s="21"/>
    </row>
    <row r="285" spans="1:26" x14ac:dyDescent="0.3">
      <c r="A285" s="10" t="str">
        <f t="shared" si="23"/>
        <v>58-03-divisas-monto-1</v>
      </c>
      <c r="B285" s="11" t="s">
        <v>311</v>
      </c>
      <c r="C285" s="8" t="s">
        <v>242</v>
      </c>
      <c r="D285" s="11" t="s">
        <v>312</v>
      </c>
      <c r="E285" t="s">
        <v>315</v>
      </c>
      <c r="F285" s="11">
        <v>1</v>
      </c>
      <c r="G285" s="8" t="str">
        <f t="shared" si="30"/>
        <v>58-03-</v>
      </c>
      <c r="H285" s="8" t="str">
        <f t="shared" si="31"/>
        <v>divisas-monto-1</v>
      </c>
      <c r="I285" s="11">
        <f>Formulario!F115</f>
        <v>0</v>
      </c>
      <c r="K285" s="15"/>
      <c r="L285" s="16"/>
      <c r="M285" s="16"/>
      <c r="N285" s="16"/>
      <c r="O285" s="16"/>
      <c r="P285" s="16"/>
      <c r="Q285" s="16"/>
      <c r="R285" s="16"/>
      <c r="S285" s="16"/>
      <c r="T285" s="16"/>
      <c r="U285" s="16"/>
      <c r="V285" s="16"/>
      <c r="W285" s="16"/>
      <c r="X285" s="16"/>
      <c r="Y285" s="16"/>
      <c r="Z285" s="21"/>
    </row>
    <row r="286" spans="1:26" x14ac:dyDescent="0.3">
      <c r="A286" s="10" t="str">
        <f t="shared" si="23"/>
        <v>58-04-divisas-ciudad-1</v>
      </c>
      <c r="B286" s="11" t="s">
        <v>311</v>
      </c>
      <c r="C286" s="11" t="s">
        <v>243</v>
      </c>
      <c r="D286" s="11" t="s">
        <v>312</v>
      </c>
      <c r="E286" t="s">
        <v>316</v>
      </c>
      <c r="F286" s="11">
        <v>1</v>
      </c>
      <c r="G286" s="8" t="str">
        <f t="shared" si="30"/>
        <v>58-04-</v>
      </c>
      <c r="H286" s="8" t="str">
        <f t="shared" si="31"/>
        <v>divisas-ciudad-1</v>
      </c>
      <c r="I286" s="11">
        <f>Formulario!G115</f>
        <v>0</v>
      </c>
      <c r="K286" s="15"/>
      <c r="L286" s="16"/>
      <c r="M286" s="16"/>
      <c r="N286" s="16"/>
      <c r="O286" s="16"/>
      <c r="P286" s="16"/>
      <c r="Q286" s="16"/>
      <c r="R286" s="16"/>
      <c r="S286" s="16"/>
      <c r="T286" s="16"/>
      <c r="U286" s="16"/>
      <c r="V286" s="16"/>
      <c r="W286" s="16"/>
      <c r="X286" s="16"/>
      <c r="Y286" s="16"/>
      <c r="Z286" s="21"/>
    </row>
    <row r="287" spans="1:26" x14ac:dyDescent="0.3">
      <c r="A287" s="10" t="str">
        <f t="shared" si="23"/>
        <v>58-05-divisas-pais-1</v>
      </c>
      <c r="B287" s="11" t="s">
        <v>311</v>
      </c>
      <c r="C287" s="11" t="s">
        <v>244</v>
      </c>
      <c r="D287" s="11" t="s">
        <v>312</v>
      </c>
      <c r="E287" t="s">
        <v>317</v>
      </c>
      <c r="F287" s="11">
        <v>1</v>
      </c>
      <c r="G287" s="8" t="str">
        <f t="shared" si="30"/>
        <v>58-05-</v>
      </c>
      <c r="H287" s="8" t="str">
        <f t="shared" si="31"/>
        <v>divisas-pais-1</v>
      </c>
      <c r="I287" s="11">
        <f>Formulario!H115</f>
        <v>0</v>
      </c>
      <c r="K287" s="15"/>
      <c r="L287" s="16"/>
      <c r="M287" s="16"/>
      <c r="N287" s="16"/>
      <c r="O287" s="16"/>
      <c r="P287" s="16"/>
      <c r="Q287" s="16"/>
      <c r="R287" s="16"/>
      <c r="S287" s="16"/>
      <c r="T287" s="16"/>
      <c r="U287" s="16"/>
      <c r="V287" s="16"/>
      <c r="W287" s="16"/>
      <c r="X287" s="16"/>
      <c r="Y287" s="16"/>
      <c r="Z287" s="21"/>
    </row>
    <row r="288" spans="1:26" x14ac:dyDescent="0.3">
      <c r="A288" s="10" t="str">
        <f t="shared" si="23"/>
        <v>58-06-divisas-moneda-1</v>
      </c>
      <c r="B288" s="11" t="s">
        <v>311</v>
      </c>
      <c r="C288" s="8" t="s">
        <v>245</v>
      </c>
      <c r="D288" s="11" t="s">
        <v>312</v>
      </c>
      <c r="E288" t="s">
        <v>318</v>
      </c>
      <c r="F288" s="11">
        <v>1</v>
      </c>
      <c r="G288" s="8" t="str">
        <f t="shared" si="30"/>
        <v>58-06-</v>
      </c>
      <c r="H288" s="8" t="str">
        <f t="shared" si="31"/>
        <v>divisas-moneda-1</v>
      </c>
      <c r="I288" s="11">
        <f>Formulario!I115</f>
        <v>0</v>
      </c>
      <c r="K288" s="15"/>
      <c r="L288" s="16"/>
      <c r="M288" s="16"/>
      <c r="N288" s="16"/>
      <c r="O288" s="16"/>
      <c r="P288" s="16"/>
      <c r="Q288" s="16"/>
      <c r="R288" s="16"/>
      <c r="S288" s="16"/>
      <c r="T288" s="16"/>
      <c r="U288" s="16"/>
      <c r="V288" s="16"/>
      <c r="W288" s="16"/>
      <c r="X288" s="16"/>
      <c r="Y288" s="16"/>
      <c r="Z288" s="21"/>
    </row>
    <row r="289" spans="1:26" x14ac:dyDescent="0.3">
      <c r="A289" s="10" t="str">
        <f t="shared" si="23"/>
        <v>58-07-divisas-producto-2</v>
      </c>
      <c r="B289" s="11" t="s">
        <v>311</v>
      </c>
      <c r="C289" s="8" t="s">
        <v>246</v>
      </c>
      <c r="D289" s="11" t="s">
        <v>312</v>
      </c>
      <c r="E289" s="8" t="s">
        <v>313</v>
      </c>
      <c r="F289" s="11">
        <v>2</v>
      </c>
      <c r="G289" s="8" t="str">
        <f t="shared" si="30"/>
        <v>58-07-</v>
      </c>
      <c r="H289" s="8" t="str">
        <f t="shared" si="31"/>
        <v>divisas-producto-2</v>
      </c>
      <c r="I289" s="11">
        <f>Formulario!A116</f>
        <v>0</v>
      </c>
      <c r="K289" s="15"/>
      <c r="L289" s="16"/>
      <c r="M289" s="16"/>
      <c r="N289" s="16"/>
      <c r="O289" s="16"/>
      <c r="P289" s="16"/>
      <c r="Q289" s="16"/>
      <c r="R289" s="16"/>
      <c r="S289" s="16"/>
      <c r="T289" s="16"/>
      <c r="U289" s="16"/>
      <c r="V289" s="16"/>
      <c r="W289" s="16"/>
      <c r="X289" s="16"/>
      <c r="Y289" s="16"/>
      <c r="Z289" s="21"/>
    </row>
    <row r="290" spans="1:26" x14ac:dyDescent="0.3">
      <c r="A290" s="10" t="str">
        <f t="shared" si="23"/>
        <v>58-08-divisas-entidad-2</v>
      </c>
      <c r="B290" s="11" t="s">
        <v>311</v>
      </c>
      <c r="C290" s="8" t="s">
        <v>247</v>
      </c>
      <c r="D290" s="11" t="s">
        <v>312</v>
      </c>
      <c r="E290" s="8" t="s">
        <v>314</v>
      </c>
      <c r="F290" s="11">
        <v>2</v>
      </c>
      <c r="G290" s="8" t="str">
        <f t="shared" si="30"/>
        <v>58-08-</v>
      </c>
      <c r="H290" s="8" t="str">
        <f t="shared" si="31"/>
        <v>divisas-entidad-2</v>
      </c>
      <c r="I290" s="11">
        <f>Formulario!D116</f>
        <v>0</v>
      </c>
      <c r="K290" s="15"/>
      <c r="L290" s="16"/>
      <c r="M290" s="16"/>
      <c r="N290" s="16"/>
      <c r="O290" s="16"/>
      <c r="P290" s="16"/>
      <c r="Q290" s="16"/>
      <c r="R290" s="16"/>
      <c r="S290" s="16"/>
      <c r="T290" s="16"/>
      <c r="U290" s="16"/>
      <c r="V290" s="16"/>
      <c r="W290" s="16"/>
      <c r="X290" s="16"/>
      <c r="Y290" s="16"/>
      <c r="Z290" s="21"/>
    </row>
    <row r="291" spans="1:26" x14ac:dyDescent="0.3">
      <c r="A291" s="10" t="str">
        <f t="shared" si="23"/>
        <v>58-09-divisas-monto-2</v>
      </c>
      <c r="B291" s="11" t="s">
        <v>311</v>
      </c>
      <c r="C291" s="8" t="s">
        <v>248</v>
      </c>
      <c r="D291" s="11" t="s">
        <v>312</v>
      </c>
      <c r="E291" s="8" t="s">
        <v>315</v>
      </c>
      <c r="F291" s="11">
        <v>2</v>
      </c>
      <c r="G291" s="8" t="str">
        <f t="shared" si="30"/>
        <v>58-09-</v>
      </c>
      <c r="H291" s="8" t="str">
        <f t="shared" si="31"/>
        <v>divisas-monto-2</v>
      </c>
      <c r="I291" s="11">
        <f>Formulario!F116</f>
        <v>0</v>
      </c>
      <c r="K291" s="15"/>
      <c r="L291" s="16"/>
      <c r="M291" s="16"/>
      <c r="N291" s="16"/>
      <c r="O291" s="16"/>
      <c r="P291" s="16"/>
      <c r="Q291" s="16"/>
      <c r="R291" s="16"/>
      <c r="S291" s="16"/>
      <c r="T291" s="16"/>
      <c r="U291" s="16"/>
      <c r="V291" s="16"/>
      <c r="W291" s="16"/>
      <c r="X291" s="16"/>
      <c r="Y291" s="16"/>
      <c r="Z291" s="21"/>
    </row>
    <row r="292" spans="1:26" x14ac:dyDescent="0.3">
      <c r="A292" s="10" t="str">
        <f t="shared" si="23"/>
        <v>58-10-divisas-ciudad-2</v>
      </c>
      <c r="B292" s="11" t="s">
        <v>311</v>
      </c>
      <c r="C292" s="8" t="s">
        <v>249</v>
      </c>
      <c r="D292" s="11" t="s">
        <v>312</v>
      </c>
      <c r="E292" s="8" t="s">
        <v>316</v>
      </c>
      <c r="F292" s="11">
        <v>2</v>
      </c>
      <c r="G292" s="8" t="str">
        <f t="shared" si="30"/>
        <v>58-10-</v>
      </c>
      <c r="H292" s="8" t="str">
        <f t="shared" si="31"/>
        <v>divisas-ciudad-2</v>
      </c>
      <c r="I292" s="11">
        <f>Formulario!G116</f>
        <v>0</v>
      </c>
      <c r="K292" s="15"/>
      <c r="L292" s="16"/>
      <c r="M292" s="16"/>
      <c r="N292" s="16"/>
      <c r="O292" s="16"/>
      <c r="P292" s="16"/>
      <c r="Q292" s="16"/>
      <c r="R292" s="16"/>
      <c r="S292" s="16"/>
      <c r="T292" s="16"/>
      <c r="U292" s="16"/>
      <c r="V292" s="16"/>
      <c r="W292" s="16"/>
      <c r="X292" s="16"/>
      <c r="Y292" s="16"/>
      <c r="Z292" s="21"/>
    </row>
    <row r="293" spans="1:26" x14ac:dyDescent="0.3">
      <c r="A293" s="10" t="str">
        <f t="shared" si="23"/>
        <v>58-11-divisas-pais-2</v>
      </c>
      <c r="B293" s="11" t="s">
        <v>311</v>
      </c>
      <c r="C293" s="8" t="s">
        <v>250</v>
      </c>
      <c r="D293" s="11" t="s">
        <v>312</v>
      </c>
      <c r="E293" s="8" t="s">
        <v>317</v>
      </c>
      <c r="F293" s="11">
        <v>2</v>
      </c>
      <c r="G293" s="8" t="str">
        <f t="shared" si="30"/>
        <v>58-11-</v>
      </c>
      <c r="H293" s="8" t="str">
        <f t="shared" si="31"/>
        <v>divisas-pais-2</v>
      </c>
      <c r="I293" s="11">
        <f>Formulario!H116</f>
        <v>0</v>
      </c>
      <c r="K293" s="15"/>
      <c r="L293" s="16"/>
      <c r="M293" s="16"/>
      <c r="N293" s="16"/>
      <c r="O293" s="16"/>
      <c r="P293" s="16"/>
      <c r="Q293" s="16"/>
      <c r="R293" s="16"/>
      <c r="S293" s="16"/>
      <c r="T293" s="16"/>
      <c r="U293" s="16"/>
      <c r="V293" s="16"/>
      <c r="W293" s="16"/>
      <c r="X293" s="16"/>
      <c r="Y293" s="16"/>
      <c r="Z293" s="21"/>
    </row>
    <row r="294" spans="1:26" x14ac:dyDescent="0.3">
      <c r="A294" s="10" t="str">
        <f t="shared" si="23"/>
        <v>58-12-divisas-moneda-2</v>
      </c>
      <c r="B294" s="11" t="s">
        <v>311</v>
      </c>
      <c r="C294" s="8" t="s">
        <v>251</v>
      </c>
      <c r="D294" s="11" t="s">
        <v>312</v>
      </c>
      <c r="E294" s="8" t="s">
        <v>318</v>
      </c>
      <c r="F294" s="11">
        <v>2</v>
      </c>
      <c r="G294" s="8" t="str">
        <f t="shared" si="30"/>
        <v>58-12-</v>
      </c>
      <c r="H294" s="8" t="str">
        <f t="shared" si="31"/>
        <v>divisas-moneda-2</v>
      </c>
      <c r="I294" s="11">
        <f>Formulario!I116</f>
        <v>0</v>
      </c>
      <c r="K294" s="15"/>
      <c r="L294" s="16"/>
      <c r="M294" s="16"/>
      <c r="N294" s="16"/>
      <c r="O294" s="16"/>
      <c r="P294" s="16"/>
      <c r="Q294" s="16"/>
      <c r="R294" s="16"/>
      <c r="S294" s="16"/>
      <c r="T294" s="16"/>
      <c r="U294" s="16"/>
      <c r="V294" s="16"/>
      <c r="W294" s="16"/>
      <c r="X294" s="16"/>
      <c r="Y294" s="16"/>
      <c r="Z294" s="21"/>
    </row>
    <row r="295" spans="1:26" x14ac:dyDescent="0.3">
      <c r="A295" s="10" t="str">
        <f>B295&amp;C295&amp;D295&amp;E295&amp;F295</f>
        <v>6-01-credito-tipo</v>
      </c>
      <c r="B295" t="s">
        <v>319</v>
      </c>
      <c r="C295" s="10" t="s">
        <v>240</v>
      </c>
      <c r="D295" t="s">
        <v>478</v>
      </c>
      <c r="E295" s="11" t="s">
        <v>323</v>
      </c>
      <c r="G295" s="8" t="str">
        <f t="shared" ref="G295:G303" si="32">B295&amp;C295</f>
        <v>6-01-</v>
      </c>
      <c r="H295" s="8" t="str">
        <f t="shared" ref="H295:H303" si="33">D295&amp;E295&amp;F295</f>
        <v>credito-tipo</v>
      </c>
      <c r="I295" s="11">
        <f>Formulario!B118</f>
        <v>0</v>
      </c>
      <c r="K295" s="15" t="s">
        <v>508</v>
      </c>
      <c r="L295" s="16" t="s">
        <v>509</v>
      </c>
      <c r="M295" s="16" t="s">
        <v>510</v>
      </c>
      <c r="N295" s="16" t="s">
        <v>507</v>
      </c>
      <c r="O295" s="16"/>
      <c r="P295" s="16"/>
      <c r="Q295" s="16"/>
      <c r="R295" s="16"/>
      <c r="S295" s="16"/>
      <c r="T295" s="16"/>
      <c r="U295" s="16"/>
      <c r="V295" s="16"/>
      <c r="W295" s="16"/>
      <c r="X295" s="16"/>
      <c r="Y295" s="16"/>
      <c r="Z295" s="21"/>
    </row>
    <row r="296" spans="1:26" x14ac:dyDescent="0.3">
      <c r="A296" s="10" t="str">
        <f t="shared" ref="A296:A303" si="34">B296&amp;C296&amp;D296&amp;E296&amp;F296</f>
        <v>6-02-credito-plazo</v>
      </c>
      <c r="B296" s="8" t="s">
        <v>319</v>
      </c>
      <c r="C296" s="10" t="s">
        <v>241</v>
      </c>
      <c r="D296" s="8" t="s">
        <v>478</v>
      </c>
      <c r="E296" s="11" t="s">
        <v>479</v>
      </c>
      <c r="G296" s="8" t="str">
        <f t="shared" si="32"/>
        <v>6-02-</v>
      </c>
      <c r="H296" s="8" t="str">
        <f t="shared" si="33"/>
        <v>credito-plazo</v>
      </c>
      <c r="I296" s="11">
        <f>Formulario!E118</f>
        <v>0</v>
      </c>
      <c r="K296" s="15"/>
      <c r="L296" s="16"/>
      <c r="M296" s="16"/>
      <c r="N296" s="16"/>
      <c r="O296" s="16"/>
      <c r="P296" s="16"/>
      <c r="Q296" s="16"/>
      <c r="R296" s="16"/>
      <c r="S296" s="16"/>
      <c r="T296" s="16"/>
      <c r="U296" s="16"/>
      <c r="V296" s="16"/>
      <c r="W296" s="16"/>
      <c r="X296" s="16"/>
      <c r="Y296" s="16"/>
      <c r="Z296" s="21"/>
    </row>
    <row r="297" spans="1:26" x14ac:dyDescent="0.3">
      <c r="A297" s="10" t="str">
        <f t="shared" si="34"/>
        <v>6-03-credito-monto</v>
      </c>
      <c r="B297" s="8" t="s">
        <v>319</v>
      </c>
      <c r="C297" s="8" t="s">
        <v>242</v>
      </c>
      <c r="D297" s="8" t="s">
        <v>478</v>
      </c>
      <c r="E297" s="10" t="s">
        <v>481</v>
      </c>
      <c r="G297" s="8" t="str">
        <f t="shared" si="32"/>
        <v>6-03-</v>
      </c>
      <c r="H297" s="8" t="str">
        <f t="shared" si="33"/>
        <v>credito-monto</v>
      </c>
      <c r="I297" s="11">
        <f>Formulario!G118</f>
        <v>0</v>
      </c>
      <c r="K297" s="15"/>
      <c r="L297" s="16"/>
      <c r="M297" s="16"/>
      <c r="N297" s="16"/>
      <c r="O297" s="16"/>
      <c r="P297" s="16"/>
      <c r="Q297" s="16"/>
      <c r="R297" s="16"/>
      <c r="S297" s="16"/>
      <c r="T297" s="16"/>
      <c r="U297" s="16"/>
      <c r="V297" s="16"/>
      <c r="W297" s="16"/>
      <c r="X297" s="16"/>
      <c r="Y297" s="16"/>
      <c r="Z297" s="21"/>
    </row>
    <row r="298" spans="1:26" x14ac:dyDescent="0.3">
      <c r="A298" s="10" t="str">
        <f t="shared" si="34"/>
        <v>6-04-credito-amortizacion</v>
      </c>
      <c r="B298" s="8" t="s">
        <v>319</v>
      </c>
      <c r="C298" s="11" t="s">
        <v>243</v>
      </c>
      <c r="D298" s="8" t="s">
        <v>478</v>
      </c>
      <c r="E298" s="11" t="s">
        <v>480</v>
      </c>
      <c r="G298" s="8" t="str">
        <f t="shared" si="32"/>
        <v>6-04-</v>
      </c>
      <c r="H298" s="8" t="str">
        <f t="shared" si="33"/>
        <v>credito-amortizacion</v>
      </c>
      <c r="I298" s="11">
        <f>Formulario!I118</f>
        <v>0</v>
      </c>
      <c r="K298" s="15" t="s">
        <v>511</v>
      </c>
      <c r="L298" s="16" t="s">
        <v>512</v>
      </c>
      <c r="M298" s="16"/>
      <c r="N298" s="16"/>
      <c r="O298" s="16"/>
      <c r="P298" s="16"/>
      <c r="Q298" s="16"/>
      <c r="R298" s="16"/>
      <c r="S298" s="16"/>
      <c r="T298" s="16"/>
      <c r="U298" s="16"/>
      <c r="V298" s="16"/>
      <c r="W298" s="16"/>
      <c r="X298" s="16"/>
      <c r="Y298" s="16"/>
      <c r="Z298" s="21"/>
    </row>
    <row r="299" spans="1:26" x14ac:dyDescent="0.3">
      <c r="A299" s="10" t="str">
        <f t="shared" si="34"/>
        <v>6-05-credito-proposito</v>
      </c>
      <c r="B299" s="8" t="s">
        <v>319</v>
      </c>
      <c r="C299" s="11" t="s">
        <v>244</v>
      </c>
      <c r="D299" s="8" t="s">
        <v>478</v>
      </c>
      <c r="E299" s="11" t="s">
        <v>482</v>
      </c>
      <c r="G299" s="8" t="str">
        <f t="shared" si="32"/>
        <v>6-05-</v>
      </c>
      <c r="H299" s="8" t="str">
        <f t="shared" si="33"/>
        <v>credito-proposito</v>
      </c>
      <c r="I299" s="11">
        <f>Formulario!D119</f>
        <v>0</v>
      </c>
      <c r="K299" s="15"/>
      <c r="L299" s="16"/>
      <c r="M299" s="16"/>
      <c r="N299" s="16"/>
      <c r="O299" s="16"/>
      <c r="P299" s="16"/>
      <c r="Q299" s="16"/>
      <c r="R299" s="16"/>
      <c r="S299" s="16"/>
      <c r="T299" s="16"/>
      <c r="U299" s="16"/>
      <c r="V299" s="16"/>
      <c r="W299" s="16"/>
      <c r="X299" s="16"/>
      <c r="Y299" s="16"/>
      <c r="Z299" s="21"/>
    </row>
    <row r="300" spans="1:26" x14ac:dyDescent="0.3">
      <c r="A300" s="10" t="str">
        <f t="shared" si="34"/>
        <v>61-01-hipotecario-tipo-inmueble</v>
      </c>
      <c r="B300" t="s">
        <v>473</v>
      </c>
      <c r="C300" t="s">
        <v>240</v>
      </c>
      <c r="D300" t="s">
        <v>483</v>
      </c>
      <c r="E300" s="11" t="s">
        <v>484</v>
      </c>
      <c r="G300" s="8" t="str">
        <f t="shared" si="32"/>
        <v>61-01-</v>
      </c>
      <c r="H300" s="8" t="str">
        <f t="shared" si="33"/>
        <v>hipotecario-tipo-inmueble</v>
      </c>
      <c r="I300" s="11">
        <f>Formulario!E120</f>
        <v>0</v>
      </c>
      <c r="K300" s="15" t="s">
        <v>513</v>
      </c>
      <c r="L300" s="16" t="s">
        <v>514</v>
      </c>
      <c r="M300" s="16" t="s">
        <v>515</v>
      </c>
      <c r="N300" s="17" t="s">
        <v>516</v>
      </c>
      <c r="O300" s="16" t="s">
        <v>517</v>
      </c>
      <c r="P300" s="16" t="s">
        <v>518</v>
      </c>
      <c r="Q300" s="16" t="s">
        <v>519</v>
      </c>
      <c r="R300" s="17" t="s">
        <v>520</v>
      </c>
      <c r="S300" s="16" t="s">
        <v>60</v>
      </c>
      <c r="T300" s="16" t="s">
        <v>57</v>
      </c>
      <c r="U300" s="16" t="s">
        <v>62</v>
      </c>
      <c r="V300" s="16" t="s">
        <v>63</v>
      </c>
      <c r="W300" s="16" t="s">
        <v>65</v>
      </c>
      <c r="X300" s="24" t="s">
        <v>61</v>
      </c>
      <c r="Y300" s="16" t="s">
        <v>64</v>
      </c>
      <c r="Z300" s="21" t="s">
        <v>521</v>
      </c>
    </row>
    <row r="301" spans="1:26" x14ac:dyDescent="0.3">
      <c r="A301" s="10" t="str">
        <f t="shared" si="34"/>
        <v>61-02-hipotecario-valor-inmueble</v>
      </c>
      <c r="B301" s="8" t="s">
        <v>473</v>
      </c>
      <c r="C301" t="s">
        <v>241</v>
      </c>
      <c r="D301" s="8" t="s">
        <v>483</v>
      </c>
      <c r="E301" s="11" t="s">
        <v>485</v>
      </c>
      <c r="G301" s="8" t="str">
        <f t="shared" si="32"/>
        <v>61-02-</v>
      </c>
      <c r="H301" s="8" t="str">
        <f t="shared" si="33"/>
        <v>hipotecario-valor-inmueble</v>
      </c>
      <c r="I301" s="11">
        <f>Formulario!I120</f>
        <v>0</v>
      </c>
      <c r="K301" s="15"/>
      <c r="L301" s="16"/>
      <c r="M301" s="16"/>
      <c r="N301" s="16"/>
      <c r="O301" s="16"/>
      <c r="P301" s="16"/>
      <c r="Q301" s="16"/>
      <c r="R301" s="16"/>
      <c r="S301" s="16"/>
      <c r="T301" s="16"/>
      <c r="U301" s="16"/>
      <c r="V301" s="16"/>
      <c r="W301" s="16"/>
      <c r="X301" s="16"/>
      <c r="Y301" s="16"/>
      <c r="Z301" s="21"/>
    </row>
    <row r="302" spans="1:26" x14ac:dyDescent="0.3">
      <c r="A302" s="10" t="str">
        <f t="shared" si="34"/>
        <v>61-03-hipotecario-ubicación-inmueble</v>
      </c>
      <c r="B302" s="8" t="s">
        <v>473</v>
      </c>
      <c r="C302" t="s">
        <v>242</v>
      </c>
      <c r="D302" s="8" t="s">
        <v>483</v>
      </c>
      <c r="E302" s="11" t="s">
        <v>486</v>
      </c>
      <c r="G302" s="8" t="str">
        <f t="shared" si="32"/>
        <v>61-03-</v>
      </c>
      <c r="H302" s="8" t="str">
        <f t="shared" si="33"/>
        <v>hipotecario-ubicación-inmueble</v>
      </c>
      <c r="I302" s="11">
        <f>Formulario!B121</f>
        <v>0</v>
      </c>
      <c r="K302" s="15"/>
      <c r="L302" s="16"/>
      <c r="M302" s="16"/>
      <c r="N302" s="16"/>
      <c r="O302" s="16"/>
      <c r="P302" s="16"/>
      <c r="Q302" s="16"/>
      <c r="R302" s="16"/>
      <c r="S302" s="16"/>
      <c r="T302" s="16"/>
      <c r="U302" s="16"/>
      <c r="V302" s="16"/>
      <c r="W302" s="16"/>
      <c r="X302" s="16"/>
      <c r="Y302" s="16"/>
      <c r="Z302" s="21"/>
    </row>
    <row r="303" spans="1:26" x14ac:dyDescent="0.3">
      <c r="A303" s="10" t="str">
        <f t="shared" si="34"/>
        <v>61-04-hipotecario-entrada</v>
      </c>
      <c r="B303" s="8" t="s">
        <v>473</v>
      </c>
      <c r="C303" t="s">
        <v>243</v>
      </c>
      <c r="D303" s="8" t="s">
        <v>483</v>
      </c>
      <c r="E303" s="11" t="s">
        <v>487</v>
      </c>
      <c r="G303" s="8" t="str">
        <f t="shared" si="32"/>
        <v>61-04-</v>
      </c>
      <c r="H303" s="8" t="str">
        <f t="shared" si="33"/>
        <v>hipotecario-entrada</v>
      </c>
      <c r="I303" s="11">
        <f>Formulario!I121</f>
        <v>0</v>
      </c>
      <c r="K303" s="15"/>
      <c r="L303" s="16"/>
      <c r="M303" s="16"/>
      <c r="N303" s="16"/>
      <c r="O303" s="16"/>
      <c r="P303" s="16"/>
      <c r="Q303" s="16"/>
      <c r="R303" s="16"/>
      <c r="S303" s="16"/>
      <c r="T303" s="16"/>
      <c r="U303" s="16"/>
      <c r="V303" s="16"/>
      <c r="W303" s="16"/>
      <c r="X303" s="16"/>
      <c r="Y303" s="16"/>
      <c r="Z303" s="21"/>
    </row>
    <row r="304" spans="1:26" x14ac:dyDescent="0.3">
      <c r="A304" s="10" t="str">
        <f t="shared" si="23"/>
        <v>7-01-otra-info-entregar-a</v>
      </c>
      <c r="B304" s="8" t="s">
        <v>477</v>
      </c>
      <c r="C304" s="10" t="s">
        <v>240</v>
      </c>
      <c r="D304" s="8" t="s">
        <v>320</v>
      </c>
      <c r="E304" s="11" t="s">
        <v>321</v>
      </c>
      <c r="G304" s="8" t="str">
        <f t="shared" si="30"/>
        <v>7-01-</v>
      </c>
      <c r="H304" s="8" t="str">
        <f t="shared" si="31"/>
        <v>otra-info-entregar-a</v>
      </c>
      <c r="I304" s="11">
        <f>Formulario!G123</f>
        <v>0</v>
      </c>
      <c r="K304" s="15"/>
      <c r="L304" s="16"/>
      <c r="M304" s="16"/>
      <c r="N304" s="16"/>
      <c r="O304" s="16"/>
      <c r="P304" s="16"/>
      <c r="Q304" s="16"/>
      <c r="R304" s="16"/>
      <c r="S304" s="16"/>
      <c r="T304" s="16"/>
      <c r="U304" s="16"/>
      <c r="V304" s="16"/>
      <c r="W304" s="16"/>
      <c r="X304" s="16"/>
      <c r="Y304" s="16"/>
      <c r="Z304" s="21"/>
    </row>
    <row r="305" spans="1:26" x14ac:dyDescent="0.3">
      <c r="A305" s="10" t="str">
        <f t="shared" si="23"/>
        <v>7-02-otra-info-email</v>
      </c>
      <c r="B305" s="8" t="s">
        <v>477</v>
      </c>
      <c r="C305" s="10" t="s">
        <v>241</v>
      </c>
      <c r="D305" s="8" t="s">
        <v>320</v>
      </c>
      <c r="E305" s="11" t="s">
        <v>322</v>
      </c>
      <c r="G305" s="8" t="str">
        <f t="shared" si="30"/>
        <v>7-02-</v>
      </c>
      <c r="H305" s="8" t="str">
        <f t="shared" si="31"/>
        <v>otra-info-email</v>
      </c>
      <c r="I305" s="11">
        <f>Formulario!B124</f>
        <v>0</v>
      </c>
      <c r="K305" s="15"/>
      <c r="L305" s="16"/>
      <c r="M305" s="16"/>
      <c r="N305" s="16"/>
      <c r="O305" s="16"/>
      <c r="P305" s="16"/>
      <c r="Q305" s="16"/>
      <c r="R305" s="16"/>
      <c r="S305" s="16"/>
      <c r="T305" s="16"/>
      <c r="U305" s="16"/>
      <c r="V305" s="16"/>
      <c r="W305" s="16"/>
      <c r="X305" s="16"/>
      <c r="Y305" s="16"/>
      <c r="Z305" s="21"/>
    </row>
    <row r="306" spans="1:26" x14ac:dyDescent="0.3">
      <c r="A306" s="10" t="str">
        <f t="shared" si="23"/>
        <v>7-03-otra-info-celular</v>
      </c>
      <c r="B306" s="8" t="s">
        <v>477</v>
      </c>
      <c r="C306" s="8" t="s">
        <v>242</v>
      </c>
      <c r="D306" s="8" t="s">
        <v>320</v>
      </c>
      <c r="E306" s="11" t="s">
        <v>286</v>
      </c>
      <c r="G306" s="8" t="str">
        <f t="shared" si="30"/>
        <v>7-03-</v>
      </c>
      <c r="H306" s="8" t="str">
        <f t="shared" si="31"/>
        <v>otra-info-celular</v>
      </c>
      <c r="I306" s="11">
        <f>Formulario!E124</f>
        <v>0</v>
      </c>
      <c r="K306" s="15"/>
      <c r="L306" s="16"/>
      <c r="M306" s="16"/>
      <c r="N306" s="16"/>
      <c r="O306" s="16"/>
      <c r="P306" s="16"/>
      <c r="Q306" s="16"/>
      <c r="R306" s="16"/>
      <c r="S306" s="16"/>
      <c r="T306" s="16"/>
      <c r="U306" s="16"/>
      <c r="V306" s="16"/>
      <c r="W306" s="16"/>
      <c r="X306" s="16"/>
      <c r="Y306" s="16"/>
      <c r="Z306" s="21"/>
    </row>
    <row r="307" spans="1:26" x14ac:dyDescent="0.3">
      <c r="A307" s="10" t="str">
        <f t="shared" ref="A307" si="35">B307&amp;C307&amp;D307&amp;E307&amp;F307</f>
        <v>7-04-otra-info-tipo</v>
      </c>
      <c r="B307" s="8" t="s">
        <v>477</v>
      </c>
      <c r="C307" s="11" t="s">
        <v>243</v>
      </c>
      <c r="D307" s="8" t="s">
        <v>320</v>
      </c>
      <c r="E307" s="11" t="s">
        <v>323</v>
      </c>
      <c r="G307" s="8" t="str">
        <f t="shared" si="30"/>
        <v>7-04-</v>
      </c>
      <c r="H307" s="8" t="str">
        <f t="shared" si="31"/>
        <v>otra-info-tipo</v>
      </c>
      <c r="I307" s="11">
        <f>Formulario!H124</f>
        <v>0</v>
      </c>
      <c r="K307" s="15" t="s">
        <v>54</v>
      </c>
      <c r="L307" s="16" t="s">
        <v>55</v>
      </c>
      <c r="M307" s="16" t="s">
        <v>56</v>
      </c>
      <c r="N307" s="16" t="s">
        <v>81</v>
      </c>
      <c r="O307" s="16"/>
      <c r="P307" s="16"/>
      <c r="Q307" s="16"/>
      <c r="R307" s="16"/>
      <c r="S307" s="16"/>
      <c r="T307" s="16"/>
      <c r="U307" s="16"/>
      <c r="V307" s="16"/>
      <c r="W307" s="16"/>
      <c r="X307" s="16"/>
      <c r="Y307" s="16"/>
      <c r="Z307" s="21"/>
    </row>
    <row r="308" spans="1:26" x14ac:dyDescent="0.3">
      <c r="A308" s="10" t="str">
        <f>B308&amp;C308&amp;D308&amp;E308&amp;F308</f>
        <v>7-11-otra-info-quien-refiere</v>
      </c>
      <c r="B308" s="8" t="s">
        <v>477</v>
      </c>
      <c r="C308" s="11" t="s">
        <v>250</v>
      </c>
      <c r="D308" s="8" t="s">
        <v>320</v>
      </c>
      <c r="E308" s="11" t="s">
        <v>324</v>
      </c>
      <c r="G308" s="31" t="str">
        <f t="shared" si="30"/>
        <v>7-11-</v>
      </c>
      <c r="H308" s="31" t="str">
        <f t="shared" si="31"/>
        <v>otra-info-quien-refiere</v>
      </c>
      <c r="I308" s="11">
        <f>Formulario!E125</f>
        <v>0</v>
      </c>
      <c r="K308" s="19"/>
      <c r="L308" s="20"/>
      <c r="M308" s="20"/>
      <c r="N308" s="20"/>
      <c r="O308" s="20"/>
      <c r="P308" s="20"/>
      <c r="Q308" s="20"/>
      <c r="R308" s="20"/>
      <c r="S308" s="20"/>
      <c r="T308" s="20"/>
      <c r="U308" s="20"/>
      <c r="V308" s="20"/>
      <c r="W308" s="20"/>
      <c r="X308" s="20"/>
      <c r="Y308" s="20"/>
      <c r="Z308" s="23"/>
    </row>
    <row r="309" spans="1:26" s="8" customFormat="1" x14ac:dyDescent="0.3">
      <c r="A309" s="10" t="str">
        <f>B309&amp;C309&amp;D309&amp;E309&amp;F309</f>
        <v>7-96-otra-info-ciudad</v>
      </c>
      <c r="B309" s="8" t="s">
        <v>477</v>
      </c>
      <c r="C309" s="11" t="s">
        <v>567</v>
      </c>
      <c r="D309" s="8" t="s">
        <v>320</v>
      </c>
      <c r="E309" s="8" t="s">
        <v>411</v>
      </c>
      <c r="F309" s="11"/>
      <c r="G309" s="31" t="str">
        <f>B309&amp;C309</f>
        <v>7-96-</v>
      </c>
      <c r="H309" s="31" t="str">
        <f>D309&amp;E309&amp;F309</f>
        <v>otra-info-ciudad</v>
      </c>
      <c r="I309" s="33">
        <f>Formulario!B133</f>
        <v>0</v>
      </c>
      <c r="K309" s="19"/>
      <c r="L309" s="20"/>
      <c r="M309" s="20"/>
      <c r="N309" s="20"/>
      <c r="O309" s="20"/>
      <c r="P309" s="20"/>
      <c r="Q309" s="20"/>
      <c r="R309" s="20"/>
      <c r="S309" s="20"/>
      <c r="T309" s="20"/>
      <c r="U309" s="20"/>
      <c r="V309" s="20"/>
      <c r="W309" s="20"/>
      <c r="X309" s="20"/>
      <c r="Y309" s="20"/>
      <c r="Z309" s="23"/>
    </row>
    <row r="310" spans="1:26" x14ac:dyDescent="0.3">
      <c r="A310" s="10" t="str">
        <f>B310&amp;C310&amp;D310&amp;E310&amp;F310</f>
        <v>7-97-otra-info-fecha</v>
      </c>
      <c r="B310" s="8" t="s">
        <v>477</v>
      </c>
      <c r="C310" s="11" t="s">
        <v>557</v>
      </c>
      <c r="D310" s="8" t="s">
        <v>320</v>
      </c>
      <c r="E310" s="8" t="s">
        <v>555</v>
      </c>
      <c r="G310" s="31" t="str">
        <f>B310&amp;C310</f>
        <v>7-97-</v>
      </c>
      <c r="H310" s="31" t="str">
        <f>D310&amp;E310&amp;F310</f>
        <v>otra-info-fecha</v>
      </c>
      <c r="I310" s="33">
        <f>Formulario!C133</f>
        <v>0</v>
      </c>
      <c r="K310" s="19"/>
      <c r="L310" s="20"/>
      <c r="M310" s="20"/>
      <c r="N310" s="20"/>
      <c r="O310" s="20"/>
      <c r="P310" s="20"/>
      <c r="Q310" s="20"/>
      <c r="R310" s="20"/>
      <c r="S310" s="20"/>
      <c r="T310" s="20"/>
      <c r="U310" s="20"/>
      <c r="V310" s="20"/>
      <c r="W310" s="20"/>
      <c r="X310" s="20"/>
      <c r="Y310" s="20"/>
      <c r="Z310" s="23"/>
    </row>
    <row r="311" spans="1:26" x14ac:dyDescent="0.3">
      <c r="A311" s="10" t="str">
        <f>B311&amp;C311&amp;D311&amp;E311&amp;F311</f>
        <v>7-98-otra-info-tipo-solicitud</v>
      </c>
      <c r="B311" s="8" t="s">
        <v>477</v>
      </c>
      <c r="C311" s="11" t="s">
        <v>476</v>
      </c>
      <c r="D311" s="8" t="s">
        <v>320</v>
      </c>
      <c r="E311" s="11" t="s">
        <v>558</v>
      </c>
      <c r="G311" s="31" t="str">
        <f>B311&amp;C311</f>
        <v>7-98-</v>
      </c>
      <c r="H311" s="31" t="str">
        <f>D311&amp;E311&amp;F311</f>
        <v>otra-info-tipo-solicitud</v>
      </c>
      <c r="I311" s="33" t="str">
        <f>Formulario!K2</f>
        <v>ACE</v>
      </c>
      <c r="K311" s="19"/>
      <c r="L311" s="20"/>
      <c r="M311" s="20"/>
      <c r="N311" s="20"/>
      <c r="O311" s="20"/>
      <c r="P311" s="20"/>
      <c r="Q311" s="20"/>
      <c r="R311" s="20"/>
      <c r="S311" s="20"/>
      <c r="T311" s="20"/>
      <c r="U311" s="20"/>
      <c r="V311" s="20"/>
      <c r="W311" s="20"/>
      <c r="X311" s="20"/>
      <c r="Y311" s="20"/>
      <c r="Z311" s="23"/>
    </row>
    <row r="312" spans="1:26" x14ac:dyDescent="0.3">
      <c r="A312" s="10" t="str">
        <f>B312&amp;C312&amp;D312&amp;E312&amp;F312</f>
        <v>7-99-otra-info-versión-formulario</v>
      </c>
      <c r="B312" s="8" t="s">
        <v>477</v>
      </c>
      <c r="C312" s="11" t="s">
        <v>468</v>
      </c>
      <c r="D312" s="8" t="s">
        <v>320</v>
      </c>
      <c r="E312" s="11" t="s">
        <v>568</v>
      </c>
      <c r="G312" t="str">
        <f>B312&amp;C312</f>
        <v>7-99-</v>
      </c>
      <c r="H312" t="str">
        <f>D312&amp;E312&amp;F312</f>
        <v>otra-info-versión-formulario</v>
      </c>
      <c r="I312" s="33" t="str">
        <f>Formulario!A142</f>
        <v>V5.1.0</v>
      </c>
      <c r="K312" s="19" t="s">
        <v>559</v>
      </c>
      <c r="L312" s="26" t="s">
        <v>560</v>
      </c>
      <c r="M312" s="26" t="s">
        <v>642</v>
      </c>
      <c r="N312" s="20"/>
      <c r="O312" s="20"/>
      <c r="P312" s="20"/>
      <c r="Q312" s="20"/>
      <c r="R312" s="20"/>
      <c r="S312" s="20"/>
      <c r="T312" s="20"/>
      <c r="U312" s="20"/>
      <c r="V312" s="20"/>
      <c r="W312" s="20"/>
      <c r="X312" s="20"/>
      <c r="Y312" s="20"/>
      <c r="Z312" s="23"/>
    </row>
    <row r="313" spans="1:26" x14ac:dyDescent="0.3">
      <c r="A313" s="10"/>
    </row>
    <row r="314" spans="1:26" x14ac:dyDescent="0.3">
      <c r="A314" s="10"/>
    </row>
    <row r="315" spans="1:26" x14ac:dyDescent="0.3">
      <c r="A315" s="10"/>
    </row>
    <row r="316" spans="1:26" x14ac:dyDescent="0.3">
      <c r="A316" s="10"/>
    </row>
    <row r="317" spans="1:26" x14ac:dyDescent="0.3">
      <c r="A317" s="10"/>
    </row>
    <row r="318" spans="1:26" x14ac:dyDescent="0.3">
      <c r="A318" s="10"/>
    </row>
    <row r="319" spans="1:26" x14ac:dyDescent="0.3">
      <c r="A319" s="10"/>
    </row>
    <row r="320" spans="1:26" x14ac:dyDescent="0.3">
      <c r="A320" s="10"/>
    </row>
    <row r="321" spans="1:8" x14ac:dyDescent="0.3">
      <c r="A321" s="10"/>
    </row>
    <row r="322" spans="1:8" x14ac:dyDescent="0.3">
      <c r="A322" s="10"/>
    </row>
    <row r="323" spans="1:8" x14ac:dyDescent="0.3">
      <c r="A323" s="10"/>
    </row>
    <row r="324" spans="1:8" x14ac:dyDescent="0.3">
      <c r="A324" s="10"/>
      <c r="G324" s="8"/>
      <c r="H324" s="8"/>
    </row>
    <row r="325" spans="1:8" x14ac:dyDescent="0.3">
      <c r="A325" s="10"/>
      <c r="H325" s="8"/>
    </row>
    <row r="326" spans="1:8" x14ac:dyDescent="0.3">
      <c r="A326" s="10"/>
      <c r="H326" s="8"/>
    </row>
    <row r="327" spans="1:8" x14ac:dyDescent="0.3">
      <c r="A327" s="10"/>
      <c r="H327" s="8"/>
    </row>
    <row r="328" spans="1:8" x14ac:dyDescent="0.3">
      <c r="A328" s="10"/>
      <c r="H328" s="8"/>
    </row>
    <row r="329" spans="1:8" x14ac:dyDescent="0.3">
      <c r="A329" s="10"/>
      <c r="H329" s="8"/>
    </row>
    <row r="330" spans="1:8" x14ac:dyDescent="0.3">
      <c r="A330" s="10"/>
      <c r="H330" s="8"/>
    </row>
    <row r="331" spans="1:8" x14ac:dyDescent="0.3">
      <c r="A331" s="10"/>
      <c r="H331" s="8"/>
    </row>
    <row r="332" spans="1:8" x14ac:dyDescent="0.3">
      <c r="A332" s="10"/>
      <c r="H332" s="8"/>
    </row>
    <row r="333" spans="1:8" x14ac:dyDescent="0.3">
      <c r="A333" s="10"/>
      <c r="H333" s="8"/>
    </row>
    <row r="334" spans="1:8" x14ac:dyDescent="0.3">
      <c r="A334" s="10"/>
      <c r="H334" s="8"/>
    </row>
    <row r="335" spans="1:8" x14ac:dyDescent="0.3">
      <c r="A335" s="10"/>
      <c r="H335" s="8"/>
    </row>
    <row r="336" spans="1:8" x14ac:dyDescent="0.3">
      <c r="A336" s="10"/>
      <c r="H336" s="8"/>
    </row>
    <row r="337" spans="1:8" x14ac:dyDescent="0.3">
      <c r="A337" s="10"/>
      <c r="H337" s="8"/>
    </row>
    <row r="338" spans="1:8" x14ac:dyDescent="0.3">
      <c r="A338" s="10"/>
      <c r="H338" s="8"/>
    </row>
    <row r="339" spans="1:8" x14ac:dyDescent="0.3">
      <c r="A339" s="10"/>
      <c r="H339" s="8"/>
    </row>
    <row r="340" spans="1:8" x14ac:dyDescent="0.3">
      <c r="A340" s="10"/>
      <c r="H340" s="8"/>
    </row>
    <row r="341" spans="1:8" x14ac:dyDescent="0.3">
      <c r="A341" s="10"/>
      <c r="H341" s="8"/>
    </row>
    <row r="342" spans="1:8" x14ac:dyDescent="0.3">
      <c r="A342" s="10"/>
      <c r="H342" s="8"/>
    </row>
    <row r="343" spans="1:8" x14ac:dyDescent="0.3">
      <c r="A343" s="10"/>
      <c r="H343" s="8"/>
    </row>
    <row r="344" spans="1:8" x14ac:dyDescent="0.3">
      <c r="A344" s="10"/>
      <c r="H344" s="8"/>
    </row>
    <row r="345" spans="1:8" x14ac:dyDescent="0.3">
      <c r="A345" s="10"/>
      <c r="H345" s="8"/>
    </row>
    <row r="346" spans="1:8" x14ac:dyDescent="0.3">
      <c r="A346" s="10"/>
      <c r="H346" s="8"/>
    </row>
    <row r="347" spans="1:8" x14ac:dyDescent="0.3">
      <c r="A347" s="10"/>
      <c r="H347" s="8"/>
    </row>
    <row r="348" spans="1:8" x14ac:dyDescent="0.3">
      <c r="A348" s="10"/>
      <c r="H348" s="8"/>
    </row>
    <row r="349" spans="1:8" x14ac:dyDescent="0.3">
      <c r="A349" s="10"/>
      <c r="H349" s="8"/>
    </row>
    <row r="350" spans="1:8" x14ac:dyDescent="0.3">
      <c r="A350" s="10"/>
      <c r="H350" s="8"/>
    </row>
    <row r="351" spans="1:8" x14ac:dyDescent="0.3">
      <c r="A351" s="10"/>
      <c r="H351" s="8"/>
    </row>
    <row r="352" spans="1:8" x14ac:dyDescent="0.3">
      <c r="A352" s="10"/>
      <c r="H352" s="8"/>
    </row>
    <row r="353" spans="1:8" x14ac:dyDescent="0.3">
      <c r="A353" s="10"/>
      <c r="H353" s="8"/>
    </row>
    <row r="354" spans="1:8" x14ac:dyDescent="0.3">
      <c r="A354" s="10"/>
      <c r="H354" s="8"/>
    </row>
    <row r="355" spans="1:8" x14ac:dyDescent="0.3">
      <c r="A355" s="10"/>
      <c r="H355" s="8"/>
    </row>
    <row r="356" spans="1:8" x14ac:dyDescent="0.3">
      <c r="A356" s="10"/>
      <c r="H356" s="8"/>
    </row>
    <row r="357" spans="1:8" x14ac:dyDescent="0.3">
      <c r="A357" s="10"/>
      <c r="H357" s="8"/>
    </row>
    <row r="358" spans="1:8" x14ac:dyDescent="0.3">
      <c r="A358" s="10"/>
      <c r="H358" s="8"/>
    </row>
    <row r="359" spans="1:8" x14ac:dyDescent="0.3">
      <c r="A359" s="10"/>
      <c r="H359" s="8"/>
    </row>
    <row r="360" spans="1:8" x14ac:dyDescent="0.3">
      <c r="A360" s="10"/>
      <c r="H360" s="8"/>
    </row>
    <row r="361" spans="1:8" x14ac:dyDescent="0.3">
      <c r="A361" s="10"/>
      <c r="H361" s="8"/>
    </row>
    <row r="362" spans="1:8" x14ac:dyDescent="0.3">
      <c r="A362" s="10"/>
      <c r="H362" s="8"/>
    </row>
    <row r="363" spans="1:8" x14ac:dyDescent="0.3">
      <c r="A363" s="10"/>
      <c r="H363" s="8"/>
    </row>
    <row r="364" spans="1:8" x14ac:dyDescent="0.3">
      <c r="A364" s="10"/>
      <c r="H364" s="8"/>
    </row>
    <row r="365" spans="1:8" x14ac:dyDescent="0.3">
      <c r="A365" s="10"/>
      <c r="H365" s="8"/>
    </row>
    <row r="366" spans="1:8" x14ac:dyDescent="0.3">
      <c r="A366" s="10"/>
      <c r="H366" s="8"/>
    </row>
    <row r="367" spans="1:8" x14ac:dyDescent="0.3">
      <c r="A367" s="10"/>
      <c r="H367" s="8"/>
    </row>
    <row r="368" spans="1:8" x14ac:dyDescent="0.3">
      <c r="A368" s="10"/>
      <c r="H368" s="8"/>
    </row>
    <row r="369" spans="1:8" x14ac:dyDescent="0.3">
      <c r="A369" s="10"/>
      <c r="H369" s="8"/>
    </row>
    <row r="370" spans="1:8" x14ac:dyDescent="0.3">
      <c r="A370" s="10"/>
      <c r="H370" s="8"/>
    </row>
    <row r="371" spans="1:8" x14ac:dyDescent="0.3">
      <c r="A371" s="10"/>
      <c r="H371" s="8"/>
    </row>
    <row r="372" spans="1:8" x14ac:dyDescent="0.3">
      <c r="A372" s="10"/>
      <c r="H372" s="8"/>
    </row>
    <row r="373" spans="1:8" x14ac:dyDescent="0.3">
      <c r="A373" s="10"/>
      <c r="H373" s="8"/>
    </row>
    <row r="374" spans="1:8" x14ac:dyDescent="0.3">
      <c r="A374" s="10"/>
      <c r="H374" s="8"/>
    </row>
    <row r="375" spans="1:8" x14ac:dyDescent="0.3">
      <c r="A375" s="10"/>
      <c r="H375" s="8"/>
    </row>
    <row r="376" spans="1:8" x14ac:dyDescent="0.3">
      <c r="A376" s="10"/>
      <c r="H376" s="8"/>
    </row>
    <row r="377" spans="1:8" x14ac:dyDescent="0.3">
      <c r="A377" s="10"/>
      <c r="H377" s="8"/>
    </row>
    <row r="378" spans="1:8" x14ac:dyDescent="0.3">
      <c r="A378" s="10"/>
      <c r="H378" s="8"/>
    </row>
    <row r="379" spans="1:8" x14ac:dyDescent="0.3">
      <c r="A379" s="10"/>
      <c r="H379" s="8"/>
    </row>
    <row r="380" spans="1:8" x14ac:dyDescent="0.3">
      <c r="A380" s="10"/>
      <c r="H380" s="8"/>
    </row>
    <row r="381" spans="1:8" x14ac:dyDescent="0.3">
      <c r="A381" s="10"/>
      <c r="H381" s="8"/>
    </row>
    <row r="382" spans="1:8" x14ac:dyDescent="0.3">
      <c r="A382" s="10"/>
      <c r="H382" s="8"/>
    </row>
    <row r="383" spans="1:8" x14ac:dyDescent="0.3">
      <c r="A383" s="10"/>
      <c r="H383" s="8"/>
    </row>
    <row r="384" spans="1:8" x14ac:dyDescent="0.3">
      <c r="A384" s="10"/>
      <c r="H384" s="8"/>
    </row>
    <row r="385" spans="1:8" x14ac:dyDescent="0.3">
      <c r="A385" s="10"/>
      <c r="H385" s="8"/>
    </row>
    <row r="386" spans="1:8" x14ac:dyDescent="0.3">
      <c r="A386" s="10"/>
      <c r="H386" s="8"/>
    </row>
    <row r="387" spans="1:8" x14ac:dyDescent="0.3">
      <c r="A387" s="10"/>
      <c r="H387" s="8"/>
    </row>
    <row r="388" spans="1:8" x14ac:dyDescent="0.3">
      <c r="A388" s="10"/>
      <c r="H388" s="8"/>
    </row>
    <row r="389" spans="1:8" x14ac:dyDescent="0.3">
      <c r="A389" s="10"/>
      <c r="H389" s="8"/>
    </row>
    <row r="390" spans="1:8" x14ac:dyDescent="0.3">
      <c r="A390" s="10"/>
      <c r="H390" s="8"/>
    </row>
    <row r="391" spans="1:8" x14ac:dyDescent="0.3">
      <c r="A391" s="10"/>
      <c r="H391" s="8"/>
    </row>
    <row r="392" spans="1:8" x14ac:dyDescent="0.3">
      <c r="A392" s="10"/>
      <c r="H392" s="8"/>
    </row>
    <row r="393" spans="1:8" x14ac:dyDescent="0.3">
      <c r="A393" s="10"/>
      <c r="H393" s="8"/>
    </row>
    <row r="394" spans="1:8" x14ac:dyDescent="0.3">
      <c r="A394" s="10"/>
      <c r="H394" s="8"/>
    </row>
    <row r="395" spans="1:8" x14ac:dyDescent="0.3">
      <c r="A395" s="10"/>
      <c r="H395" s="8"/>
    </row>
    <row r="396" spans="1:8" x14ac:dyDescent="0.3">
      <c r="A396" s="10"/>
      <c r="H396" s="8"/>
    </row>
    <row r="397" spans="1:8" x14ac:dyDescent="0.3">
      <c r="A397" s="10"/>
      <c r="H397" s="8"/>
    </row>
    <row r="398" spans="1:8" x14ac:dyDescent="0.3">
      <c r="A398" s="10"/>
      <c r="H398" s="8"/>
    </row>
    <row r="399" spans="1:8" x14ac:dyDescent="0.3">
      <c r="A399" s="10"/>
      <c r="H399" s="8"/>
    </row>
    <row r="400" spans="1:8" x14ac:dyDescent="0.3">
      <c r="A400" s="10"/>
      <c r="H400" s="8"/>
    </row>
    <row r="401" spans="1:8" x14ac:dyDescent="0.3">
      <c r="A401" s="10"/>
      <c r="H401" s="8"/>
    </row>
    <row r="402" spans="1:8" x14ac:dyDescent="0.3">
      <c r="A402" s="10"/>
      <c r="H402" s="8"/>
    </row>
    <row r="403" spans="1:8" x14ac:dyDescent="0.3">
      <c r="A403" s="10"/>
      <c r="H403" s="8"/>
    </row>
    <row r="404" spans="1:8" x14ac:dyDescent="0.3">
      <c r="A404" s="10"/>
      <c r="H404" s="8"/>
    </row>
    <row r="405" spans="1:8" x14ac:dyDescent="0.3">
      <c r="A405" s="10"/>
      <c r="H405" s="8"/>
    </row>
    <row r="406" spans="1:8" x14ac:dyDescent="0.3">
      <c r="A406" s="10"/>
      <c r="H406" s="8"/>
    </row>
    <row r="407" spans="1:8" x14ac:dyDescent="0.3">
      <c r="A407" s="10"/>
      <c r="H407" s="8"/>
    </row>
    <row r="408" spans="1:8" x14ac:dyDescent="0.3">
      <c r="A408" s="10"/>
      <c r="H408" s="8"/>
    </row>
    <row r="409" spans="1:8" x14ac:dyDescent="0.3">
      <c r="A409" s="10"/>
      <c r="H409" s="8"/>
    </row>
    <row r="410" spans="1:8" x14ac:dyDescent="0.3">
      <c r="A410" s="10"/>
      <c r="H410" s="8"/>
    </row>
    <row r="411" spans="1:8" x14ac:dyDescent="0.3">
      <c r="A411" s="10"/>
      <c r="H411" s="8"/>
    </row>
    <row r="412" spans="1:8" x14ac:dyDescent="0.3">
      <c r="A412" s="10"/>
      <c r="H412" s="8"/>
    </row>
    <row r="413" spans="1:8" x14ac:dyDescent="0.3">
      <c r="A413" s="10"/>
      <c r="H413" s="8"/>
    </row>
    <row r="414" spans="1:8" x14ac:dyDescent="0.3">
      <c r="A414" s="10"/>
      <c r="H414" s="8"/>
    </row>
    <row r="415" spans="1:8" x14ac:dyDescent="0.3">
      <c r="A415" s="10"/>
      <c r="H415" s="8"/>
    </row>
    <row r="416" spans="1:8" x14ac:dyDescent="0.3">
      <c r="A416" s="10"/>
      <c r="H416" s="8"/>
    </row>
    <row r="417" spans="1:8" x14ac:dyDescent="0.3">
      <c r="A417" s="10"/>
      <c r="H417" s="8"/>
    </row>
    <row r="418" spans="1:8" x14ac:dyDescent="0.3">
      <c r="A418" s="10"/>
      <c r="H418" s="8"/>
    </row>
    <row r="419" spans="1:8" x14ac:dyDescent="0.3">
      <c r="A419" s="10"/>
      <c r="H419" s="8"/>
    </row>
    <row r="420" spans="1:8" x14ac:dyDescent="0.3">
      <c r="A420" s="10"/>
      <c r="H420" s="8"/>
    </row>
    <row r="421" spans="1:8" x14ac:dyDescent="0.3">
      <c r="A421" s="10"/>
      <c r="H421" s="8"/>
    </row>
    <row r="422" spans="1:8" x14ac:dyDescent="0.3">
      <c r="A422" s="10"/>
      <c r="H422" s="8"/>
    </row>
    <row r="423" spans="1:8" x14ac:dyDescent="0.3">
      <c r="A423" s="10"/>
      <c r="H423" s="8"/>
    </row>
    <row r="424" spans="1:8" x14ac:dyDescent="0.3">
      <c r="A424" s="10"/>
      <c r="H424" s="8"/>
    </row>
    <row r="425" spans="1:8" x14ac:dyDescent="0.3">
      <c r="A425" s="10"/>
      <c r="H425" s="8"/>
    </row>
    <row r="426" spans="1:8" x14ac:dyDescent="0.3">
      <c r="A426" s="10"/>
      <c r="H426" s="8"/>
    </row>
    <row r="427" spans="1:8" x14ac:dyDescent="0.3">
      <c r="A427" s="10"/>
      <c r="H427" s="8"/>
    </row>
    <row r="428" spans="1:8" x14ac:dyDescent="0.3">
      <c r="A428" s="10"/>
      <c r="H428" s="8"/>
    </row>
    <row r="429" spans="1:8" x14ac:dyDescent="0.3">
      <c r="A429" s="10"/>
      <c r="H429" s="8"/>
    </row>
    <row r="430" spans="1:8" x14ac:dyDescent="0.3">
      <c r="A430" s="10"/>
      <c r="H430" s="8"/>
    </row>
    <row r="431" spans="1:8" x14ac:dyDescent="0.3">
      <c r="A431" s="10"/>
      <c r="H431" s="8"/>
    </row>
    <row r="432" spans="1:8" x14ac:dyDescent="0.3">
      <c r="A432" s="10"/>
      <c r="H432" s="8"/>
    </row>
    <row r="433" spans="1:8" x14ac:dyDescent="0.3">
      <c r="A433" s="10"/>
      <c r="H433" s="8"/>
    </row>
    <row r="434" spans="1:8" x14ac:dyDescent="0.3">
      <c r="A434" s="10"/>
      <c r="H434" s="8"/>
    </row>
    <row r="435" spans="1:8" x14ac:dyDescent="0.3">
      <c r="A435" s="10"/>
      <c r="H435" s="8"/>
    </row>
    <row r="436" spans="1:8" x14ac:dyDescent="0.3">
      <c r="A436" s="10"/>
      <c r="H436" s="8"/>
    </row>
    <row r="437" spans="1:8" x14ac:dyDescent="0.3">
      <c r="A437" s="10"/>
      <c r="H437" s="8"/>
    </row>
    <row r="438" spans="1:8" x14ac:dyDescent="0.3">
      <c r="A438" s="10"/>
      <c r="H438" s="8"/>
    </row>
    <row r="439" spans="1:8" x14ac:dyDescent="0.3">
      <c r="A439" s="10"/>
      <c r="H439" s="8"/>
    </row>
    <row r="440" spans="1:8" x14ac:dyDescent="0.3">
      <c r="A440" s="10"/>
      <c r="H440" s="8"/>
    </row>
    <row r="441" spans="1:8" x14ac:dyDescent="0.3">
      <c r="A441" s="10"/>
      <c r="H441" s="8"/>
    </row>
    <row r="442" spans="1:8" x14ac:dyDescent="0.3">
      <c r="A442" s="10"/>
      <c r="H442" s="8"/>
    </row>
    <row r="443" spans="1:8" x14ac:dyDescent="0.3">
      <c r="A443" s="10"/>
      <c r="H443" s="8"/>
    </row>
    <row r="444" spans="1:8" x14ac:dyDescent="0.3">
      <c r="A444" s="10"/>
      <c r="H444" s="8"/>
    </row>
    <row r="445" spans="1:8" x14ac:dyDescent="0.3">
      <c r="A445" s="10"/>
      <c r="H445" s="8"/>
    </row>
    <row r="446" spans="1:8" x14ac:dyDescent="0.3">
      <c r="A446" s="10"/>
      <c r="H446" s="8"/>
    </row>
    <row r="447" spans="1:8" x14ac:dyDescent="0.3">
      <c r="A447" s="10"/>
      <c r="H447" s="8"/>
    </row>
    <row r="448" spans="1:8" x14ac:dyDescent="0.3">
      <c r="A448" s="10"/>
      <c r="H448" s="8"/>
    </row>
    <row r="449" spans="1:8" x14ac:dyDescent="0.3">
      <c r="A449" s="10"/>
      <c r="H449" s="8"/>
    </row>
    <row r="450" spans="1:8" x14ac:dyDescent="0.3">
      <c r="A450" s="10"/>
      <c r="H450" s="8"/>
    </row>
    <row r="451" spans="1:8" x14ac:dyDescent="0.3">
      <c r="A451" s="10"/>
      <c r="H451" s="8"/>
    </row>
    <row r="452" spans="1:8" x14ac:dyDescent="0.3">
      <c r="A452" s="10"/>
      <c r="H452" s="8"/>
    </row>
    <row r="453" spans="1:8" x14ac:dyDescent="0.3">
      <c r="A453" s="10"/>
      <c r="H453" s="8"/>
    </row>
    <row r="454" spans="1:8" x14ac:dyDescent="0.3">
      <c r="A454" s="10"/>
      <c r="H454" s="8"/>
    </row>
    <row r="455" spans="1:8" x14ac:dyDescent="0.3">
      <c r="A455" s="10"/>
      <c r="H455" s="8"/>
    </row>
    <row r="456" spans="1:8" x14ac:dyDescent="0.3">
      <c r="A456" s="10"/>
      <c r="H456" s="8"/>
    </row>
    <row r="457" spans="1:8" x14ac:dyDescent="0.3">
      <c r="A457" s="10"/>
      <c r="H457" s="8"/>
    </row>
    <row r="458" spans="1:8" x14ac:dyDescent="0.3">
      <c r="A458" s="10"/>
      <c r="H458" s="8"/>
    </row>
    <row r="459" spans="1:8" x14ac:dyDescent="0.3">
      <c r="A459" s="10"/>
      <c r="H459" s="8"/>
    </row>
    <row r="460" spans="1:8" x14ac:dyDescent="0.3">
      <c r="A460" s="10"/>
      <c r="H460" s="8"/>
    </row>
    <row r="461" spans="1:8" x14ac:dyDescent="0.3">
      <c r="A461" s="10"/>
      <c r="H461" s="8"/>
    </row>
    <row r="462" spans="1:8" x14ac:dyDescent="0.3">
      <c r="A462" s="10"/>
      <c r="H462" s="8"/>
    </row>
    <row r="463" spans="1:8" x14ac:dyDescent="0.3">
      <c r="A463" s="10"/>
      <c r="H463" s="8"/>
    </row>
    <row r="464" spans="1:8" x14ac:dyDescent="0.3">
      <c r="A464" s="10"/>
      <c r="H464" s="8"/>
    </row>
    <row r="465" spans="1:8" x14ac:dyDescent="0.3">
      <c r="A465" s="10"/>
      <c r="H465" s="8"/>
    </row>
    <row r="466" spans="1:8" x14ac:dyDescent="0.3">
      <c r="A466" s="10"/>
      <c r="H466" s="8"/>
    </row>
    <row r="467" spans="1:8" x14ac:dyDescent="0.3">
      <c r="A467" s="10"/>
      <c r="H467" s="8"/>
    </row>
    <row r="468" spans="1:8" x14ac:dyDescent="0.3">
      <c r="A468" s="10"/>
      <c r="H468" s="8"/>
    </row>
    <row r="469" spans="1:8" x14ac:dyDescent="0.3">
      <c r="A469" s="10"/>
      <c r="H469" s="8"/>
    </row>
    <row r="470" spans="1:8" x14ac:dyDescent="0.3">
      <c r="A470" s="10"/>
      <c r="H470" s="8"/>
    </row>
    <row r="471" spans="1:8" x14ac:dyDescent="0.3">
      <c r="A471" s="10"/>
      <c r="H471" s="8"/>
    </row>
    <row r="472" spans="1:8" x14ac:dyDescent="0.3">
      <c r="A472" s="10"/>
      <c r="H472" s="8"/>
    </row>
    <row r="473" spans="1:8" x14ac:dyDescent="0.3">
      <c r="A473" s="10"/>
      <c r="H473" s="8"/>
    </row>
    <row r="474" spans="1:8" x14ac:dyDescent="0.3">
      <c r="A474" s="10"/>
      <c r="H474" s="8"/>
    </row>
    <row r="475" spans="1:8" x14ac:dyDescent="0.3">
      <c r="A475" s="10"/>
      <c r="H475" s="8"/>
    </row>
    <row r="476" spans="1:8" x14ac:dyDescent="0.3">
      <c r="A476" s="10"/>
      <c r="H476" s="8"/>
    </row>
    <row r="477" spans="1:8" x14ac:dyDescent="0.3">
      <c r="A477" s="10"/>
      <c r="H477" s="8"/>
    </row>
    <row r="478" spans="1:8" x14ac:dyDescent="0.3">
      <c r="A478" s="10"/>
      <c r="H478" s="8"/>
    </row>
    <row r="479" spans="1:8" x14ac:dyDescent="0.3">
      <c r="A479" s="10"/>
      <c r="H479" s="8"/>
    </row>
    <row r="480" spans="1:8" x14ac:dyDescent="0.3">
      <c r="A480" s="10"/>
      <c r="H480" s="8"/>
    </row>
    <row r="481" spans="1:8" x14ac:dyDescent="0.3">
      <c r="A481" s="10"/>
      <c r="H481" s="8"/>
    </row>
    <row r="482" spans="1:8" x14ac:dyDescent="0.3">
      <c r="A482" s="10"/>
      <c r="H482" s="8"/>
    </row>
    <row r="483" spans="1:8" x14ac:dyDescent="0.3">
      <c r="A483" s="10"/>
      <c r="H483" s="8"/>
    </row>
    <row r="484" spans="1:8" x14ac:dyDescent="0.3">
      <c r="A484" s="10"/>
      <c r="H484" s="8"/>
    </row>
    <row r="485" spans="1:8" x14ac:dyDescent="0.3">
      <c r="A485" s="10"/>
      <c r="H485" s="8"/>
    </row>
    <row r="486" spans="1:8" x14ac:dyDescent="0.3">
      <c r="A486" s="10"/>
      <c r="H486" s="8"/>
    </row>
    <row r="487" spans="1:8" x14ac:dyDescent="0.3">
      <c r="A487" s="10"/>
      <c r="H487" s="8"/>
    </row>
    <row r="488" spans="1:8" x14ac:dyDescent="0.3">
      <c r="A488" s="10"/>
      <c r="H488" s="8"/>
    </row>
    <row r="489" spans="1:8" x14ac:dyDescent="0.3">
      <c r="A489" s="10"/>
      <c r="H489" s="8"/>
    </row>
    <row r="490" spans="1:8" x14ac:dyDescent="0.3">
      <c r="A490" s="10"/>
      <c r="H490" s="8"/>
    </row>
    <row r="491" spans="1:8" x14ac:dyDescent="0.3">
      <c r="A491" s="10"/>
      <c r="H491" s="8"/>
    </row>
    <row r="492" spans="1:8" x14ac:dyDescent="0.3">
      <c r="A492" s="10"/>
      <c r="H492" s="8"/>
    </row>
    <row r="493" spans="1:8" x14ac:dyDescent="0.3">
      <c r="A493" s="10"/>
      <c r="H493" s="8"/>
    </row>
    <row r="494" spans="1:8" x14ac:dyDescent="0.3">
      <c r="A494" s="10"/>
      <c r="H494" s="8"/>
    </row>
    <row r="495" spans="1:8" x14ac:dyDescent="0.3">
      <c r="A495" s="10"/>
      <c r="H495" s="8"/>
    </row>
    <row r="496" spans="1:8" x14ac:dyDescent="0.3">
      <c r="A496" s="10"/>
      <c r="H496" s="8"/>
    </row>
    <row r="497" spans="1:8" x14ac:dyDescent="0.3">
      <c r="A497" s="10"/>
      <c r="H497" s="8"/>
    </row>
    <row r="498" spans="1:8" x14ac:dyDescent="0.3">
      <c r="A498" s="10"/>
      <c r="H498" s="8"/>
    </row>
    <row r="499" spans="1:8" x14ac:dyDescent="0.3">
      <c r="A499" s="10"/>
      <c r="H499" s="8"/>
    </row>
    <row r="500" spans="1:8" x14ac:dyDescent="0.3">
      <c r="A500" s="10"/>
      <c r="H500" s="8"/>
    </row>
    <row r="501" spans="1:8" x14ac:dyDescent="0.3">
      <c r="A501" s="10"/>
      <c r="H501" s="8"/>
    </row>
    <row r="502" spans="1:8" x14ac:dyDescent="0.3">
      <c r="A502" s="10"/>
      <c r="H502" s="8"/>
    </row>
    <row r="503" spans="1:8" x14ac:dyDescent="0.3">
      <c r="A503" s="10"/>
      <c r="H503" s="8"/>
    </row>
    <row r="504" spans="1:8" x14ac:dyDescent="0.3">
      <c r="A504" s="10"/>
      <c r="H504" s="8"/>
    </row>
    <row r="505" spans="1:8" x14ac:dyDescent="0.3">
      <c r="A505" s="10"/>
      <c r="H505" s="8"/>
    </row>
    <row r="506" spans="1:8" x14ac:dyDescent="0.3">
      <c r="A506" s="10"/>
      <c r="H506" s="8"/>
    </row>
    <row r="507" spans="1:8" x14ac:dyDescent="0.3">
      <c r="A507" s="10"/>
      <c r="H507" s="8"/>
    </row>
    <row r="508" spans="1:8" x14ac:dyDescent="0.3">
      <c r="A508" s="10"/>
      <c r="H508" s="8"/>
    </row>
    <row r="509" spans="1:8" x14ac:dyDescent="0.3">
      <c r="A509" s="10"/>
      <c r="H509" s="8"/>
    </row>
    <row r="510" spans="1:8" x14ac:dyDescent="0.3">
      <c r="A510" s="10"/>
      <c r="H510" s="8"/>
    </row>
    <row r="511" spans="1:8" x14ac:dyDescent="0.3">
      <c r="A511" s="10"/>
      <c r="H511" s="8"/>
    </row>
    <row r="512" spans="1:8" x14ac:dyDescent="0.3">
      <c r="A512" s="10"/>
      <c r="H512" s="8"/>
    </row>
    <row r="513" spans="1:8" x14ac:dyDescent="0.3">
      <c r="A513" s="10"/>
      <c r="H513" s="8"/>
    </row>
    <row r="514" spans="1:8" x14ac:dyDescent="0.3">
      <c r="A514" s="10"/>
      <c r="H514" s="8"/>
    </row>
    <row r="515" spans="1:8" x14ac:dyDescent="0.3">
      <c r="A515" s="10"/>
      <c r="H515" s="8"/>
    </row>
    <row r="516" spans="1:8" x14ac:dyDescent="0.3">
      <c r="A516" s="10"/>
      <c r="H516" s="8"/>
    </row>
    <row r="517" spans="1:8" x14ac:dyDescent="0.3">
      <c r="A517" s="10"/>
      <c r="H517" s="8"/>
    </row>
    <row r="518" spans="1:8" x14ac:dyDescent="0.3">
      <c r="A518" s="10"/>
      <c r="H518" s="8"/>
    </row>
    <row r="519" spans="1:8" x14ac:dyDescent="0.3">
      <c r="A519" s="10"/>
      <c r="H519" s="8"/>
    </row>
    <row r="520" spans="1:8" x14ac:dyDescent="0.3">
      <c r="A520" s="10"/>
      <c r="H520" s="8"/>
    </row>
    <row r="521" spans="1:8" x14ac:dyDescent="0.3">
      <c r="A521" s="10"/>
      <c r="H521" s="8"/>
    </row>
    <row r="522" spans="1:8" x14ac:dyDescent="0.3">
      <c r="A522" s="10"/>
      <c r="H522" s="8"/>
    </row>
    <row r="523" spans="1:8" x14ac:dyDescent="0.3">
      <c r="A523" s="10"/>
      <c r="H523" s="8"/>
    </row>
    <row r="524" spans="1:8" x14ac:dyDescent="0.3">
      <c r="A524" s="10"/>
      <c r="H524" s="8"/>
    </row>
    <row r="525" spans="1:8" x14ac:dyDescent="0.3">
      <c r="A525" s="10"/>
      <c r="H525" s="8"/>
    </row>
    <row r="526" spans="1:8" x14ac:dyDescent="0.3">
      <c r="A526" s="10"/>
      <c r="H526" s="8"/>
    </row>
    <row r="527" spans="1:8" x14ac:dyDescent="0.3">
      <c r="A527" s="10"/>
      <c r="H527" s="8"/>
    </row>
    <row r="528" spans="1:8" x14ac:dyDescent="0.3">
      <c r="A528" s="10"/>
      <c r="H528" s="8"/>
    </row>
    <row r="529" spans="1:8" x14ac:dyDescent="0.3">
      <c r="A529" s="10"/>
      <c r="H529" s="8"/>
    </row>
    <row r="530" spans="1:8" x14ac:dyDescent="0.3">
      <c r="A530" s="10"/>
      <c r="H530" s="8"/>
    </row>
    <row r="531" spans="1:8" x14ac:dyDescent="0.3">
      <c r="A531" s="10"/>
      <c r="H531" s="8"/>
    </row>
    <row r="532" spans="1:8" x14ac:dyDescent="0.3">
      <c r="A532" s="10"/>
      <c r="H532" s="8"/>
    </row>
    <row r="533" spans="1:8" x14ac:dyDescent="0.3">
      <c r="A533" s="10"/>
      <c r="H533" s="8"/>
    </row>
    <row r="534" spans="1:8" x14ac:dyDescent="0.3">
      <c r="A534" s="10"/>
      <c r="H534" s="8"/>
    </row>
    <row r="535" spans="1:8" x14ac:dyDescent="0.3">
      <c r="A535" s="10"/>
      <c r="H535" s="8"/>
    </row>
    <row r="536" spans="1:8" x14ac:dyDescent="0.3">
      <c r="A536" s="10"/>
      <c r="H536" s="8"/>
    </row>
    <row r="537" spans="1:8" x14ac:dyDescent="0.3">
      <c r="A537" s="10"/>
      <c r="H537" s="8"/>
    </row>
    <row r="538" spans="1:8" x14ac:dyDescent="0.3">
      <c r="A538" s="10"/>
      <c r="H538" s="8"/>
    </row>
    <row r="539" spans="1:8" x14ac:dyDescent="0.3">
      <c r="A539" s="10"/>
      <c r="H539" s="8"/>
    </row>
    <row r="540" spans="1:8" x14ac:dyDescent="0.3">
      <c r="A540" s="10"/>
      <c r="H540" s="8"/>
    </row>
    <row r="541" spans="1:8" x14ac:dyDescent="0.3">
      <c r="A541" s="10"/>
      <c r="H541" s="8"/>
    </row>
    <row r="542" spans="1:8" x14ac:dyDescent="0.3">
      <c r="A542" s="10"/>
      <c r="H542" s="8"/>
    </row>
    <row r="543" spans="1:8" x14ac:dyDescent="0.3">
      <c r="A543" s="10"/>
      <c r="H543" s="8"/>
    </row>
    <row r="544" spans="1:8" x14ac:dyDescent="0.3">
      <c r="A544" s="10"/>
      <c r="H544" s="8"/>
    </row>
    <row r="545" spans="1:8" x14ac:dyDescent="0.3">
      <c r="A545" s="10"/>
      <c r="H545" s="8"/>
    </row>
    <row r="546" spans="1:8" x14ac:dyDescent="0.3">
      <c r="A546" s="10"/>
      <c r="H546" s="8"/>
    </row>
    <row r="547" spans="1:8" x14ac:dyDescent="0.3">
      <c r="A547" s="10"/>
      <c r="H547" s="8"/>
    </row>
    <row r="548" spans="1:8" x14ac:dyDescent="0.3">
      <c r="A548" s="10"/>
      <c r="H548" s="8"/>
    </row>
    <row r="549" spans="1:8" x14ac:dyDescent="0.3">
      <c r="A549" s="10"/>
      <c r="H549" s="8"/>
    </row>
    <row r="550" spans="1:8" x14ac:dyDescent="0.3">
      <c r="A550" s="10"/>
      <c r="H550" s="8"/>
    </row>
    <row r="551" spans="1:8" x14ac:dyDescent="0.3">
      <c r="A551" s="10"/>
      <c r="H551" s="8"/>
    </row>
    <row r="552" spans="1:8" x14ac:dyDescent="0.3">
      <c r="A552" s="10"/>
      <c r="H552" s="8"/>
    </row>
    <row r="553" spans="1:8" x14ac:dyDescent="0.3">
      <c r="A553" s="10"/>
      <c r="H553" s="8"/>
    </row>
    <row r="554" spans="1:8" x14ac:dyDescent="0.3">
      <c r="A554" s="10"/>
      <c r="H554" s="8"/>
    </row>
    <row r="555" spans="1:8" x14ac:dyDescent="0.3">
      <c r="A555" s="10"/>
      <c r="H555" s="8"/>
    </row>
    <row r="556" spans="1:8" x14ac:dyDescent="0.3">
      <c r="A556" s="10"/>
      <c r="H556" s="8"/>
    </row>
    <row r="557" spans="1:8" x14ac:dyDescent="0.3">
      <c r="A557" s="10"/>
      <c r="H557" s="8"/>
    </row>
    <row r="558" spans="1:8" x14ac:dyDescent="0.3">
      <c r="A558" s="10"/>
      <c r="H558" s="8"/>
    </row>
    <row r="559" spans="1:8" x14ac:dyDescent="0.3">
      <c r="A559" s="10"/>
      <c r="H559" s="8"/>
    </row>
    <row r="560" spans="1:8" x14ac:dyDescent="0.3">
      <c r="A560" s="10"/>
      <c r="H560" s="8"/>
    </row>
    <row r="561" spans="1:8" x14ac:dyDescent="0.3">
      <c r="A561" s="10"/>
      <c r="H561" s="8"/>
    </row>
    <row r="562" spans="1:8" x14ac:dyDescent="0.3">
      <c r="A562" s="10"/>
      <c r="H562" s="8"/>
    </row>
    <row r="563" spans="1:8" x14ac:dyDescent="0.3">
      <c r="A563" s="10"/>
      <c r="H563" s="8"/>
    </row>
    <row r="564" spans="1:8" x14ac:dyDescent="0.3">
      <c r="A564" s="10"/>
      <c r="H564" s="8"/>
    </row>
    <row r="565" spans="1:8" x14ac:dyDescent="0.3">
      <c r="A565" s="10"/>
      <c r="H565" s="8"/>
    </row>
    <row r="566" spans="1:8" x14ac:dyDescent="0.3">
      <c r="A566" s="10"/>
      <c r="H566" s="8"/>
    </row>
    <row r="567" spans="1:8" x14ac:dyDescent="0.3">
      <c r="A567" s="10"/>
      <c r="H567" s="8"/>
    </row>
    <row r="568" spans="1:8" x14ac:dyDescent="0.3">
      <c r="A568" s="10"/>
      <c r="H568" s="8"/>
    </row>
    <row r="569" spans="1:8" x14ac:dyDescent="0.3">
      <c r="A569" s="10"/>
      <c r="H569" s="8"/>
    </row>
    <row r="570" spans="1:8" x14ac:dyDescent="0.3">
      <c r="A570" s="10"/>
      <c r="H570" s="8"/>
    </row>
    <row r="571" spans="1:8" x14ac:dyDescent="0.3">
      <c r="A571" s="10"/>
      <c r="H571" s="8"/>
    </row>
    <row r="572" spans="1:8" x14ac:dyDescent="0.3">
      <c r="A572" s="10"/>
      <c r="H572" s="8"/>
    </row>
    <row r="573" spans="1:8" x14ac:dyDescent="0.3">
      <c r="A573" s="10"/>
      <c r="H573" s="8"/>
    </row>
    <row r="574" spans="1:8" x14ac:dyDescent="0.3">
      <c r="A574" s="10"/>
      <c r="H574" s="8"/>
    </row>
    <row r="575" spans="1:8" x14ac:dyDescent="0.3">
      <c r="A575" s="10"/>
      <c r="H575" s="8"/>
    </row>
    <row r="576" spans="1:8" x14ac:dyDescent="0.3">
      <c r="A576" s="10"/>
      <c r="H576" s="8"/>
    </row>
    <row r="577" spans="1:8" x14ac:dyDescent="0.3">
      <c r="A577" s="10"/>
      <c r="H577" s="8"/>
    </row>
    <row r="578" spans="1:8" x14ac:dyDescent="0.3">
      <c r="A578" s="10"/>
      <c r="H578" s="8"/>
    </row>
    <row r="579" spans="1:8" x14ac:dyDescent="0.3">
      <c r="A579" s="10"/>
      <c r="H579" s="8"/>
    </row>
    <row r="580" spans="1:8" x14ac:dyDescent="0.3">
      <c r="A580" s="10"/>
      <c r="H580" s="8"/>
    </row>
    <row r="581" spans="1:8" x14ac:dyDescent="0.3">
      <c r="A581" s="10"/>
      <c r="H581" s="8"/>
    </row>
    <row r="582" spans="1:8" x14ac:dyDescent="0.3">
      <c r="A582" s="10"/>
      <c r="H582" s="8"/>
    </row>
    <row r="583" spans="1:8" x14ac:dyDescent="0.3">
      <c r="A583" s="10"/>
      <c r="H583" s="8"/>
    </row>
    <row r="584" spans="1:8" x14ac:dyDescent="0.3">
      <c r="A584" s="10"/>
      <c r="H584" s="8"/>
    </row>
    <row r="585" spans="1:8" x14ac:dyDescent="0.3">
      <c r="A585" s="10"/>
      <c r="H585" s="8"/>
    </row>
    <row r="586" spans="1:8" x14ac:dyDescent="0.3">
      <c r="A586" s="10"/>
      <c r="H586" s="8"/>
    </row>
    <row r="587" spans="1:8" x14ac:dyDescent="0.3">
      <c r="A587" s="10"/>
      <c r="H587" s="8"/>
    </row>
    <row r="588" spans="1:8" x14ac:dyDescent="0.3">
      <c r="A588" s="10"/>
      <c r="H588" s="8"/>
    </row>
    <row r="589" spans="1:8" x14ac:dyDescent="0.3">
      <c r="A589" s="10"/>
      <c r="H589" s="8"/>
    </row>
    <row r="590" spans="1:8" x14ac:dyDescent="0.3">
      <c r="A590" s="10"/>
      <c r="H590" s="8"/>
    </row>
    <row r="591" spans="1:8" x14ac:dyDescent="0.3">
      <c r="A591" s="10"/>
      <c r="H591" s="8"/>
    </row>
    <row r="592" spans="1:8" x14ac:dyDescent="0.3">
      <c r="A592" s="10"/>
      <c r="H592" s="8"/>
    </row>
    <row r="593" spans="1:8" x14ac:dyDescent="0.3">
      <c r="A593" s="10"/>
      <c r="H593" s="8"/>
    </row>
    <row r="594" spans="1:8" x14ac:dyDescent="0.3">
      <c r="A594" s="10"/>
      <c r="H594" s="8"/>
    </row>
    <row r="595" spans="1:8" x14ac:dyDescent="0.3">
      <c r="A595" s="10"/>
      <c r="H595" s="8"/>
    </row>
    <row r="596" spans="1:8" x14ac:dyDescent="0.3">
      <c r="A596" s="10"/>
      <c r="H596" s="8"/>
    </row>
    <row r="597" spans="1:8" x14ac:dyDescent="0.3">
      <c r="A597" s="10"/>
      <c r="H597" s="8"/>
    </row>
    <row r="598" spans="1:8" x14ac:dyDescent="0.3">
      <c r="A598" s="10"/>
      <c r="H598" s="8"/>
    </row>
    <row r="599" spans="1:8" x14ac:dyDescent="0.3">
      <c r="A599" s="10"/>
      <c r="H599" s="8"/>
    </row>
    <row r="600" spans="1:8" x14ac:dyDescent="0.3">
      <c r="A600" s="10"/>
      <c r="H600" s="8"/>
    </row>
    <row r="601" spans="1:8" x14ac:dyDescent="0.3">
      <c r="A601" s="10"/>
      <c r="H601" s="8"/>
    </row>
    <row r="602" spans="1:8" x14ac:dyDescent="0.3">
      <c r="A602" s="10"/>
      <c r="H602" s="8"/>
    </row>
    <row r="603" spans="1:8" x14ac:dyDescent="0.3">
      <c r="A603" s="10"/>
      <c r="H603" s="8"/>
    </row>
    <row r="604" spans="1:8" x14ac:dyDescent="0.3">
      <c r="A604" s="10"/>
      <c r="H604" s="8"/>
    </row>
    <row r="605" spans="1:8" x14ac:dyDescent="0.3">
      <c r="A605" s="10"/>
      <c r="H605" s="8"/>
    </row>
    <row r="606" spans="1:8" x14ac:dyDescent="0.3">
      <c r="A606" s="10"/>
      <c r="H606" s="8"/>
    </row>
    <row r="607" spans="1:8" x14ac:dyDescent="0.3">
      <c r="A607" s="10"/>
      <c r="H607" s="8"/>
    </row>
    <row r="608" spans="1:8" x14ac:dyDescent="0.3">
      <c r="A608" s="10"/>
      <c r="H608" s="8"/>
    </row>
    <row r="609" spans="1:8" x14ac:dyDescent="0.3">
      <c r="A609" s="10"/>
      <c r="H609" s="8"/>
    </row>
    <row r="610" spans="1:8" x14ac:dyDescent="0.3">
      <c r="A610" s="10"/>
      <c r="H610" s="8"/>
    </row>
    <row r="611" spans="1:8" x14ac:dyDescent="0.3">
      <c r="A611" s="10"/>
      <c r="H611" s="8"/>
    </row>
    <row r="612" spans="1:8" x14ac:dyDescent="0.3">
      <c r="A612" s="10"/>
      <c r="H612" s="8"/>
    </row>
    <row r="613" spans="1:8" x14ac:dyDescent="0.3">
      <c r="A613" s="10"/>
      <c r="H613" s="8"/>
    </row>
    <row r="614" spans="1:8" x14ac:dyDescent="0.3">
      <c r="A614" s="10"/>
      <c r="H614" s="8"/>
    </row>
    <row r="615" spans="1:8" x14ac:dyDescent="0.3">
      <c r="A615" s="10"/>
      <c r="H615" s="8"/>
    </row>
    <row r="616" spans="1:8" x14ac:dyDescent="0.3">
      <c r="A616" s="10"/>
      <c r="H616" s="8"/>
    </row>
    <row r="617" spans="1:8" x14ac:dyDescent="0.3">
      <c r="A617" s="10"/>
      <c r="H617" s="8"/>
    </row>
    <row r="618" spans="1:8" x14ac:dyDescent="0.3">
      <c r="A618" s="10"/>
      <c r="H618" s="8"/>
    </row>
    <row r="619" spans="1:8" x14ac:dyDescent="0.3">
      <c r="A619" s="10"/>
      <c r="H619" s="8"/>
    </row>
    <row r="620" spans="1:8" x14ac:dyDescent="0.3">
      <c r="A620" s="10"/>
      <c r="H620" s="8"/>
    </row>
    <row r="621" spans="1:8" x14ac:dyDescent="0.3">
      <c r="A621" s="10"/>
      <c r="H621" s="8"/>
    </row>
    <row r="622" spans="1:8" x14ac:dyDescent="0.3">
      <c r="A622" s="10"/>
      <c r="H622" s="8"/>
    </row>
    <row r="623" spans="1:8" x14ac:dyDescent="0.3">
      <c r="A623" s="10"/>
      <c r="H623" s="8"/>
    </row>
    <row r="624" spans="1:8" x14ac:dyDescent="0.3">
      <c r="A624" s="10"/>
      <c r="H624" s="8"/>
    </row>
    <row r="625" spans="1:8" x14ac:dyDescent="0.3">
      <c r="A625" s="10"/>
      <c r="H625" s="8"/>
    </row>
    <row r="626" spans="1:8" x14ac:dyDescent="0.3">
      <c r="A626" s="10"/>
      <c r="G626" s="8"/>
      <c r="H626" s="8"/>
    </row>
    <row r="627" spans="1:8" x14ac:dyDescent="0.3">
      <c r="A627" s="10"/>
      <c r="H627" s="8"/>
    </row>
    <row r="628" spans="1:8" x14ac:dyDescent="0.3">
      <c r="A628" s="10"/>
      <c r="H628" s="8"/>
    </row>
    <row r="629" spans="1:8" x14ac:dyDescent="0.3">
      <c r="A629" s="10"/>
    </row>
    <row r="630" spans="1:8" x14ac:dyDescent="0.3">
      <c r="A630" s="10"/>
    </row>
    <row r="631" spans="1:8" x14ac:dyDescent="0.3">
      <c r="A631" s="10"/>
    </row>
    <row r="632" spans="1:8" x14ac:dyDescent="0.3">
      <c r="A632" s="10"/>
    </row>
    <row r="633" spans="1:8" x14ac:dyDescent="0.3">
      <c r="A633" s="10"/>
    </row>
    <row r="634" spans="1:8" x14ac:dyDescent="0.3">
      <c r="A634" s="10"/>
    </row>
    <row r="635" spans="1:8" x14ac:dyDescent="0.3">
      <c r="A635" s="10"/>
    </row>
    <row r="636" spans="1:8" x14ac:dyDescent="0.3">
      <c r="A636" s="10"/>
    </row>
    <row r="637" spans="1:8" x14ac:dyDescent="0.3">
      <c r="A637" s="10"/>
    </row>
    <row r="638" spans="1:8" x14ac:dyDescent="0.3">
      <c r="A638" s="10"/>
    </row>
    <row r="639" spans="1:8" x14ac:dyDescent="0.3">
      <c r="A639" s="10"/>
    </row>
    <row r="640" spans="1:8" x14ac:dyDescent="0.3">
      <c r="A640" s="10"/>
    </row>
    <row r="641" spans="1:1" x14ac:dyDescent="0.3">
      <c r="A641" s="10"/>
    </row>
    <row r="642" spans="1:1" x14ac:dyDescent="0.3">
      <c r="A642" s="10"/>
    </row>
    <row r="643" spans="1:1" x14ac:dyDescent="0.3">
      <c r="A643" s="10"/>
    </row>
    <row r="644" spans="1:1" x14ac:dyDescent="0.3">
      <c r="A644" s="10"/>
    </row>
    <row r="645" spans="1:1" x14ac:dyDescent="0.3">
      <c r="A645" s="10"/>
    </row>
    <row r="646" spans="1:1" x14ac:dyDescent="0.3">
      <c r="A646" s="10"/>
    </row>
    <row r="647" spans="1:1" x14ac:dyDescent="0.3">
      <c r="A647" s="10"/>
    </row>
    <row r="648" spans="1:1" x14ac:dyDescent="0.3">
      <c r="A648" s="10"/>
    </row>
    <row r="649" spans="1:1" x14ac:dyDescent="0.3">
      <c r="A649" s="10"/>
    </row>
    <row r="650" spans="1:1" x14ac:dyDescent="0.3">
      <c r="A650" s="10"/>
    </row>
    <row r="651" spans="1:1" x14ac:dyDescent="0.3">
      <c r="A651" s="10"/>
    </row>
    <row r="652" spans="1:1" x14ac:dyDescent="0.3">
      <c r="A652" s="10"/>
    </row>
    <row r="653" spans="1:1" x14ac:dyDescent="0.3">
      <c r="A653" s="10"/>
    </row>
    <row r="654" spans="1:1" x14ac:dyDescent="0.3">
      <c r="A654" s="10"/>
    </row>
    <row r="655" spans="1:1" x14ac:dyDescent="0.3">
      <c r="A655" s="10"/>
    </row>
    <row r="656" spans="1:1" x14ac:dyDescent="0.3">
      <c r="A656" s="10"/>
    </row>
    <row r="657" spans="1:1" x14ac:dyDescent="0.3">
      <c r="A657" s="10"/>
    </row>
    <row r="658" spans="1:1" x14ac:dyDescent="0.3">
      <c r="A658" s="10"/>
    </row>
    <row r="659" spans="1:1" x14ac:dyDescent="0.3">
      <c r="A659" s="10"/>
    </row>
    <row r="660" spans="1:1" x14ac:dyDescent="0.3">
      <c r="A660" s="10"/>
    </row>
    <row r="661" spans="1:1" x14ac:dyDescent="0.3">
      <c r="A661" s="10"/>
    </row>
    <row r="662" spans="1:1" x14ac:dyDescent="0.3">
      <c r="A662" s="10"/>
    </row>
    <row r="663" spans="1:1" x14ac:dyDescent="0.3">
      <c r="A663" s="10"/>
    </row>
    <row r="664" spans="1:1" x14ac:dyDescent="0.3">
      <c r="A664" s="10"/>
    </row>
    <row r="665" spans="1:1" x14ac:dyDescent="0.3">
      <c r="A665" s="10"/>
    </row>
    <row r="666" spans="1:1" x14ac:dyDescent="0.3">
      <c r="A666" s="10"/>
    </row>
    <row r="667" spans="1:1" x14ac:dyDescent="0.3">
      <c r="A667" s="10"/>
    </row>
    <row r="668" spans="1:1" x14ac:dyDescent="0.3">
      <c r="A668" s="10"/>
    </row>
    <row r="669" spans="1:1" x14ac:dyDescent="0.3">
      <c r="A669" s="10"/>
    </row>
    <row r="670" spans="1:1" x14ac:dyDescent="0.3">
      <c r="A670" s="10"/>
    </row>
    <row r="671" spans="1:1" x14ac:dyDescent="0.3">
      <c r="A671" s="10"/>
    </row>
    <row r="672" spans="1:1" x14ac:dyDescent="0.3">
      <c r="A672" s="10"/>
    </row>
    <row r="673" spans="1:1" x14ac:dyDescent="0.3">
      <c r="A673" s="10"/>
    </row>
    <row r="674" spans="1:1" x14ac:dyDescent="0.3">
      <c r="A674" s="10"/>
    </row>
    <row r="675" spans="1:1" x14ac:dyDescent="0.3">
      <c r="A675" s="10"/>
    </row>
    <row r="676" spans="1:1" x14ac:dyDescent="0.3">
      <c r="A676" s="10"/>
    </row>
    <row r="677" spans="1:1" x14ac:dyDescent="0.3">
      <c r="A677" s="10"/>
    </row>
    <row r="678" spans="1:1" x14ac:dyDescent="0.3">
      <c r="A678" s="10"/>
    </row>
    <row r="679" spans="1:1" x14ac:dyDescent="0.3">
      <c r="A679" s="10"/>
    </row>
    <row r="680" spans="1:1" x14ac:dyDescent="0.3">
      <c r="A680" s="10"/>
    </row>
    <row r="681" spans="1:1" x14ac:dyDescent="0.3">
      <c r="A681" s="10"/>
    </row>
    <row r="682" spans="1:1" x14ac:dyDescent="0.3">
      <c r="A682" s="10"/>
    </row>
    <row r="683" spans="1:1" x14ac:dyDescent="0.3">
      <c r="A683" s="10"/>
    </row>
    <row r="684" spans="1:1" x14ac:dyDescent="0.3">
      <c r="A684" s="10"/>
    </row>
    <row r="685" spans="1:1" x14ac:dyDescent="0.3">
      <c r="A685" s="10"/>
    </row>
    <row r="686" spans="1:1" x14ac:dyDescent="0.3">
      <c r="A686" s="10"/>
    </row>
    <row r="687" spans="1:1" x14ac:dyDescent="0.3">
      <c r="A687" s="10"/>
    </row>
    <row r="688" spans="1:1" x14ac:dyDescent="0.3">
      <c r="A688" s="10"/>
    </row>
    <row r="689" spans="1:1" x14ac:dyDescent="0.3">
      <c r="A689" s="10"/>
    </row>
    <row r="690" spans="1:1" x14ac:dyDescent="0.3">
      <c r="A690" s="10"/>
    </row>
    <row r="691" spans="1:1" x14ac:dyDescent="0.3">
      <c r="A691" s="10"/>
    </row>
    <row r="692" spans="1:1" x14ac:dyDescent="0.3">
      <c r="A692" s="10"/>
    </row>
    <row r="693" spans="1:1" x14ac:dyDescent="0.3">
      <c r="A693" s="10"/>
    </row>
    <row r="694" spans="1:1" x14ac:dyDescent="0.3">
      <c r="A694" s="10"/>
    </row>
    <row r="695" spans="1:1" x14ac:dyDescent="0.3">
      <c r="A695" s="10"/>
    </row>
    <row r="696" spans="1:1" x14ac:dyDescent="0.3">
      <c r="A696" s="10"/>
    </row>
    <row r="697" spans="1:1" x14ac:dyDescent="0.3">
      <c r="A697" s="10"/>
    </row>
    <row r="698" spans="1:1" x14ac:dyDescent="0.3">
      <c r="A698" s="10"/>
    </row>
    <row r="699" spans="1:1" x14ac:dyDescent="0.3">
      <c r="A699" s="10"/>
    </row>
    <row r="700" spans="1:1" x14ac:dyDescent="0.3">
      <c r="A700" s="10"/>
    </row>
    <row r="701" spans="1:1" x14ac:dyDescent="0.3">
      <c r="A701" s="10"/>
    </row>
    <row r="702" spans="1:1" x14ac:dyDescent="0.3">
      <c r="A702" s="10"/>
    </row>
    <row r="703" spans="1:1" x14ac:dyDescent="0.3">
      <c r="A703" s="10"/>
    </row>
    <row r="704" spans="1:1" x14ac:dyDescent="0.3">
      <c r="A704" s="10"/>
    </row>
    <row r="705" spans="1:1" x14ac:dyDescent="0.3">
      <c r="A705" s="10"/>
    </row>
    <row r="706" spans="1:1" x14ac:dyDescent="0.3">
      <c r="A706" s="10"/>
    </row>
    <row r="707" spans="1:1" x14ac:dyDescent="0.3">
      <c r="A707" s="10"/>
    </row>
    <row r="708" spans="1:1" x14ac:dyDescent="0.3">
      <c r="A708" s="10"/>
    </row>
    <row r="709" spans="1:1" x14ac:dyDescent="0.3">
      <c r="A709" s="10"/>
    </row>
    <row r="710" spans="1:1" x14ac:dyDescent="0.3">
      <c r="A710" s="10"/>
    </row>
    <row r="711" spans="1:1" x14ac:dyDescent="0.3">
      <c r="A711" s="10"/>
    </row>
    <row r="712" spans="1:1" x14ac:dyDescent="0.3">
      <c r="A712" s="10"/>
    </row>
    <row r="713" spans="1:1" x14ac:dyDescent="0.3">
      <c r="A713" s="10"/>
    </row>
    <row r="714" spans="1:1" x14ac:dyDescent="0.3">
      <c r="A714" s="10"/>
    </row>
    <row r="715" spans="1:1" x14ac:dyDescent="0.3">
      <c r="A715" s="10"/>
    </row>
    <row r="716" spans="1:1" x14ac:dyDescent="0.3">
      <c r="A716" s="10"/>
    </row>
    <row r="717" spans="1:1" x14ac:dyDescent="0.3">
      <c r="A717" s="10"/>
    </row>
    <row r="718" spans="1:1" x14ac:dyDescent="0.3">
      <c r="A718" s="10"/>
    </row>
    <row r="719" spans="1:1" x14ac:dyDescent="0.3">
      <c r="A719" s="10"/>
    </row>
    <row r="720" spans="1:1" x14ac:dyDescent="0.3">
      <c r="A720" s="10"/>
    </row>
    <row r="721" spans="1:1" x14ac:dyDescent="0.3">
      <c r="A721" s="10"/>
    </row>
    <row r="722" spans="1:1" x14ac:dyDescent="0.3">
      <c r="A722" s="10"/>
    </row>
    <row r="723" spans="1:1" x14ac:dyDescent="0.3">
      <c r="A723" s="10"/>
    </row>
    <row r="724" spans="1:1" x14ac:dyDescent="0.3">
      <c r="A724" s="10"/>
    </row>
    <row r="725" spans="1:1" x14ac:dyDescent="0.3">
      <c r="A725" s="10"/>
    </row>
    <row r="726" spans="1:1" x14ac:dyDescent="0.3">
      <c r="A726" s="10"/>
    </row>
    <row r="727" spans="1:1" x14ac:dyDescent="0.3">
      <c r="A727" s="10"/>
    </row>
    <row r="728" spans="1:1" x14ac:dyDescent="0.3">
      <c r="A728" s="10"/>
    </row>
    <row r="729" spans="1:1" x14ac:dyDescent="0.3">
      <c r="A729" s="10"/>
    </row>
    <row r="730" spans="1:1" x14ac:dyDescent="0.3">
      <c r="A730" s="10"/>
    </row>
    <row r="731" spans="1:1" x14ac:dyDescent="0.3">
      <c r="A731" s="10"/>
    </row>
    <row r="732" spans="1:1" x14ac:dyDescent="0.3">
      <c r="A732" s="10"/>
    </row>
    <row r="733" spans="1:1" x14ac:dyDescent="0.3">
      <c r="A733" s="10"/>
    </row>
    <row r="734" spans="1:1" x14ac:dyDescent="0.3">
      <c r="A734" s="10"/>
    </row>
    <row r="735" spans="1:1" x14ac:dyDescent="0.3">
      <c r="A735" s="10"/>
    </row>
    <row r="736" spans="1:1" x14ac:dyDescent="0.3">
      <c r="A736" s="10"/>
    </row>
    <row r="737" spans="1:1" x14ac:dyDescent="0.3">
      <c r="A737" s="10"/>
    </row>
    <row r="738" spans="1:1" x14ac:dyDescent="0.3">
      <c r="A738" s="10"/>
    </row>
    <row r="739" spans="1:1" x14ac:dyDescent="0.3">
      <c r="A739" s="10"/>
    </row>
    <row r="740" spans="1:1" x14ac:dyDescent="0.3">
      <c r="A740" s="10"/>
    </row>
    <row r="741" spans="1:1" x14ac:dyDescent="0.3">
      <c r="A741" s="10"/>
    </row>
    <row r="742" spans="1:1" x14ac:dyDescent="0.3">
      <c r="A742" s="10"/>
    </row>
    <row r="743" spans="1:1" x14ac:dyDescent="0.3">
      <c r="A743" s="10"/>
    </row>
    <row r="744" spans="1:1" x14ac:dyDescent="0.3">
      <c r="A744" s="10"/>
    </row>
    <row r="745" spans="1:1" x14ac:dyDescent="0.3">
      <c r="A745" s="10"/>
    </row>
    <row r="746" spans="1:1" x14ac:dyDescent="0.3">
      <c r="A746" s="10"/>
    </row>
    <row r="747" spans="1:1" x14ac:dyDescent="0.3">
      <c r="A747" s="10"/>
    </row>
    <row r="748" spans="1:1" x14ac:dyDescent="0.3">
      <c r="A748" s="10"/>
    </row>
    <row r="749" spans="1:1" x14ac:dyDescent="0.3">
      <c r="A749" s="10"/>
    </row>
    <row r="750" spans="1:1" x14ac:dyDescent="0.3">
      <c r="A750" s="10"/>
    </row>
    <row r="751" spans="1:1" x14ac:dyDescent="0.3">
      <c r="A751" s="10"/>
    </row>
    <row r="752" spans="1:1" x14ac:dyDescent="0.3">
      <c r="A752" s="10"/>
    </row>
    <row r="753" spans="1:1" x14ac:dyDescent="0.3">
      <c r="A753" s="10"/>
    </row>
    <row r="754" spans="1:1" x14ac:dyDescent="0.3">
      <c r="A754" s="10"/>
    </row>
    <row r="755" spans="1:1" x14ac:dyDescent="0.3">
      <c r="A755" s="10"/>
    </row>
    <row r="756" spans="1:1" x14ac:dyDescent="0.3">
      <c r="A756" s="10"/>
    </row>
    <row r="757" spans="1:1" x14ac:dyDescent="0.3">
      <c r="A757" s="10"/>
    </row>
    <row r="758" spans="1:1" x14ac:dyDescent="0.3">
      <c r="A758" s="10"/>
    </row>
    <row r="759" spans="1:1" x14ac:dyDescent="0.3">
      <c r="A759" s="10"/>
    </row>
    <row r="760" spans="1:1" x14ac:dyDescent="0.3">
      <c r="A760" s="10"/>
    </row>
  </sheetData>
  <sheetProtection password="A406" sheet="1" objects="1" scenarios="1"/>
  <sortState ref="G322:G628">
    <sortCondition ref="G322"/>
  </sortState>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FA09A-9BEB-4504-973C-9A3940C9CBA9}">
  <dimension ref="A1:M21"/>
  <sheetViews>
    <sheetView showGridLines="0" workbookViewId="0">
      <selection activeCell="K9" sqref="K9"/>
    </sheetView>
  </sheetViews>
  <sheetFormatPr baseColWidth="10" defaultRowHeight="14.4" x14ac:dyDescent="0.3"/>
  <cols>
    <col min="1" max="1" width="11.5546875" style="8"/>
    <col min="2" max="10" width="3.33203125" style="8" customWidth="1"/>
    <col min="11" max="11" width="8.88671875" style="8" bestFit="1" customWidth="1"/>
    <col min="12" max="12" width="11.5546875" style="8"/>
    <col min="13" max="13" width="53.21875" style="8" customWidth="1"/>
    <col min="14" max="16384" width="11.5546875" style="8"/>
  </cols>
  <sheetData>
    <row r="1" spans="1:13" x14ac:dyDescent="0.3">
      <c r="B1" s="8">
        <v>1</v>
      </c>
      <c r="C1" s="8">
        <v>2</v>
      </c>
      <c r="D1" s="8">
        <v>3</v>
      </c>
      <c r="E1" s="8">
        <v>4</v>
      </c>
      <c r="F1" s="8">
        <v>5</v>
      </c>
      <c r="G1" s="8">
        <v>6</v>
      </c>
      <c r="H1" s="8">
        <v>7</v>
      </c>
      <c r="I1" s="8">
        <v>8</v>
      </c>
      <c r="J1" s="8">
        <v>9</v>
      </c>
      <c r="K1" s="8">
        <v>10</v>
      </c>
      <c r="L1" s="8">
        <f>IF(LEN(Formulario!B8)=9,1,0)</f>
        <v>0</v>
      </c>
    </row>
    <row r="2" spans="1:13" x14ac:dyDescent="0.3">
      <c r="A2" s="47">
        <f>Formulario!B8</f>
        <v>0</v>
      </c>
      <c r="B2" s="48" t="str">
        <f>IF(L1=1,0,MID($A2,B1,1))</f>
        <v>0</v>
      </c>
      <c r="C2" s="48" t="str">
        <f t="shared" ref="C2:K2" si="0">MID($A$2,C1-$L1,1)</f>
        <v/>
      </c>
      <c r="D2" s="48" t="str">
        <f t="shared" si="0"/>
        <v/>
      </c>
      <c r="E2" s="48" t="str">
        <f t="shared" si="0"/>
        <v/>
      </c>
      <c r="F2" s="48" t="str">
        <f t="shared" si="0"/>
        <v/>
      </c>
      <c r="G2" s="48" t="str">
        <f t="shared" si="0"/>
        <v/>
      </c>
      <c r="H2" s="48" t="str">
        <f t="shared" si="0"/>
        <v/>
      </c>
      <c r="I2" s="48" t="str">
        <f t="shared" si="0"/>
        <v/>
      </c>
      <c r="J2" s="48" t="str">
        <f t="shared" si="0"/>
        <v/>
      </c>
      <c r="K2" s="48" t="str">
        <f t="shared" si="0"/>
        <v/>
      </c>
    </row>
    <row r="4" spans="1:13" x14ac:dyDescent="0.3">
      <c r="A4" s="8" t="s">
        <v>623</v>
      </c>
      <c r="B4" s="8">
        <f>B2*2</f>
        <v>0</v>
      </c>
      <c r="D4" s="8" t="e">
        <f>D2*2</f>
        <v>#VALUE!</v>
      </c>
      <c r="F4" s="8" t="e">
        <f>F2*2</f>
        <v>#VALUE!</v>
      </c>
      <c r="H4" s="8" t="e">
        <f>H2*2</f>
        <v>#VALUE!</v>
      </c>
      <c r="J4" s="8" t="e">
        <f>J2*2</f>
        <v>#VALUE!</v>
      </c>
    </row>
    <row r="5" spans="1:13" x14ac:dyDescent="0.3">
      <c r="A5" s="8" t="s">
        <v>624</v>
      </c>
      <c r="B5" s="8">
        <f>IF(B4&gt;9,1+(RIGHT(B4,1)),B4)</f>
        <v>0</v>
      </c>
      <c r="D5" s="8" t="e">
        <f>IF(D4&gt;9,1+(RIGHT(D4,1)),D4)</f>
        <v>#VALUE!</v>
      </c>
      <c r="F5" s="8" t="e">
        <f>IF(F4&gt;9,1+(RIGHT(F4,1)),F4)</f>
        <v>#VALUE!</v>
      </c>
      <c r="H5" s="8" t="e">
        <f>IF(H4&gt;9,1+(RIGHT(H4,1)),H4)</f>
        <v>#VALUE!</v>
      </c>
      <c r="J5" s="8" t="e">
        <f>IF(J4&gt;9,1+(RIGHT(J4,1)),J4)</f>
        <v>#VALUE!</v>
      </c>
      <c r="K5" s="8" t="e">
        <f>SUM(B5:J5)</f>
        <v>#VALUE!</v>
      </c>
    </row>
    <row r="6" spans="1:13" x14ac:dyDescent="0.3">
      <c r="A6" s="8" t="s">
        <v>625</v>
      </c>
      <c r="C6" s="8" t="e">
        <f>C2*1</f>
        <v>#VALUE!</v>
      </c>
      <c r="E6" s="8" t="e">
        <f>E2*1</f>
        <v>#VALUE!</v>
      </c>
      <c r="G6" s="8" t="e">
        <f>G2*1</f>
        <v>#VALUE!</v>
      </c>
      <c r="I6" s="8" t="e">
        <f>I2*1</f>
        <v>#VALUE!</v>
      </c>
      <c r="K6" s="8" t="e">
        <f>SUM(B6:J6)</f>
        <v>#VALUE!</v>
      </c>
    </row>
    <row r="7" spans="1:13" x14ac:dyDescent="0.3">
      <c r="A7" s="8" t="s">
        <v>626</v>
      </c>
      <c r="K7" s="8" t="e">
        <f>K5+K6</f>
        <v>#VALUE!</v>
      </c>
    </row>
    <row r="8" spans="1:13" x14ac:dyDescent="0.3">
      <c r="A8" s="8" t="s">
        <v>627</v>
      </c>
      <c r="K8" s="8" t="e">
        <f>RIGHT(10-(RIGHT(K7,1)),1)*1</f>
        <v>#VALUE!</v>
      </c>
    </row>
    <row r="9" spans="1:13" x14ac:dyDescent="0.3">
      <c r="A9" s="8" t="s">
        <v>628</v>
      </c>
      <c r="K9" s="25">
        <f>IFERROR(IF(K2*1=K8,1,0),1)</f>
        <v>1</v>
      </c>
      <c r="M9" s="150" t="str">
        <f>IF(OR(K9=0,LEN(Formulario!B8)&gt;10),"El número de cédula ingresado no es correcto, favor revisar","")</f>
        <v/>
      </c>
    </row>
    <row r="10" spans="1:13" x14ac:dyDescent="0.3">
      <c r="K10" s="8">
        <f>+K9</f>
        <v>1</v>
      </c>
    </row>
    <row r="12" spans="1:13" x14ac:dyDescent="0.3">
      <c r="B12" s="8">
        <v>1</v>
      </c>
      <c r="C12" s="8">
        <v>2</v>
      </c>
      <c r="D12" s="8">
        <v>3</v>
      </c>
      <c r="E12" s="8">
        <v>4</v>
      </c>
      <c r="F12" s="8">
        <v>5</v>
      </c>
      <c r="G12" s="8">
        <v>6</v>
      </c>
      <c r="H12" s="8">
        <v>7</v>
      </c>
      <c r="I12" s="8">
        <v>8</v>
      </c>
      <c r="J12" s="8">
        <v>9</v>
      </c>
      <c r="K12" s="8">
        <v>10</v>
      </c>
      <c r="L12" s="8">
        <f>IF(LEN(Formulario!B26)=9,1,0)</f>
        <v>0</v>
      </c>
    </row>
    <row r="13" spans="1:13" x14ac:dyDescent="0.3">
      <c r="A13" s="47">
        <f>Formulario!B26</f>
        <v>0</v>
      </c>
      <c r="B13" s="48" t="str">
        <f>IF(L12=1,0,MID($A13,B12,1))</f>
        <v>0</v>
      </c>
      <c r="C13" s="48" t="str">
        <f t="shared" ref="C13:K13" si="1">MID($A$13,C12-$L12,1)</f>
        <v/>
      </c>
      <c r="D13" s="48" t="str">
        <f t="shared" si="1"/>
        <v/>
      </c>
      <c r="E13" s="48" t="str">
        <f t="shared" si="1"/>
        <v/>
      </c>
      <c r="F13" s="48" t="str">
        <f t="shared" si="1"/>
        <v/>
      </c>
      <c r="G13" s="48" t="str">
        <f t="shared" si="1"/>
        <v/>
      </c>
      <c r="H13" s="48" t="str">
        <f t="shared" si="1"/>
        <v/>
      </c>
      <c r="I13" s="48" t="str">
        <f t="shared" si="1"/>
        <v/>
      </c>
      <c r="J13" s="48" t="str">
        <f t="shared" si="1"/>
        <v/>
      </c>
      <c r="K13" s="48" t="str">
        <f t="shared" si="1"/>
        <v/>
      </c>
    </row>
    <row r="15" spans="1:13" x14ac:dyDescent="0.3">
      <c r="A15" s="8" t="s">
        <v>623</v>
      </c>
      <c r="B15" s="8">
        <f>B13*2</f>
        <v>0</v>
      </c>
      <c r="D15" s="8" t="e">
        <f>D13*2</f>
        <v>#VALUE!</v>
      </c>
      <c r="F15" s="8" t="e">
        <f>F13*2</f>
        <v>#VALUE!</v>
      </c>
      <c r="H15" s="8" t="e">
        <f>H13*2</f>
        <v>#VALUE!</v>
      </c>
      <c r="J15" s="8" t="e">
        <f>J13*2</f>
        <v>#VALUE!</v>
      </c>
    </row>
    <row r="16" spans="1:13" x14ac:dyDescent="0.3">
      <c r="A16" s="8" t="s">
        <v>624</v>
      </c>
      <c r="B16" s="8">
        <f>IF(B15&gt;9,1+(RIGHT(B15,1)),B15)</f>
        <v>0</v>
      </c>
      <c r="D16" s="8" t="e">
        <f>IF(D15&gt;9,1+(RIGHT(D15,1)),D15)</f>
        <v>#VALUE!</v>
      </c>
      <c r="F16" s="8" t="e">
        <f>IF(F15&gt;9,1+(RIGHT(F15,1)),F15)</f>
        <v>#VALUE!</v>
      </c>
      <c r="H16" s="8" t="e">
        <f>IF(H15&gt;9,1+(RIGHT(H15,1)),H15)</f>
        <v>#VALUE!</v>
      </c>
      <c r="J16" s="8" t="e">
        <f>IF(J15&gt;9,1+(RIGHT(J15,1)),J15)</f>
        <v>#VALUE!</v>
      </c>
      <c r="K16" s="8" t="e">
        <f>SUM(B16:J16)</f>
        <v>#VALUE!</v>
      </c>
    </row>
    <row r="17" spans="1:13" x14ac:dyDescent="0.3">
      <c r="A17" s="8" t="s">
        <v>625</v>
      </c>
      <c r="C17" s="8" t="e">
        <f>C13*1</f>
        <v>#VALUE!</v>
      </c>
      <c r="E17" s="8" t="e">
        <f>E13*1</f>
        <v>#VALUE!</v>
      </c>
      <c r="G17" s="8" t="e">
        <f>G13*1</f>
        <v>#VALUE!</v>
      </c>
      <c r="I17" s="8" t="e">
        <f>I13*1</f>
        <v>#VALUE!</v>
      </c>
      <c r="K17" s="8" t="e">
        <f>SUM(B17:J17)</f>
        <v>#VALUE!</v>
      </c>
    </row>
    <row r="18" spans="1:13" x14ac:dyDescent="0.3">
      <c r="A18" s="8" t="s">
        <v>626</v>
      </c>
      <c r="K18" s="8" t="e">
        <f>K16+K17</f>
        <v>#VALUE!</v>
      </c>
    </row>
    <row r="19" spans="1:13" x14ac:dyDescent="0.3">
      <c r="A19" s="8" t="s">
        <v>627</v>
      </c>
      <c r="K19" s="8" t="e">
        <f>RIGHT(10-(RIGHT(K18,1)),1)*1</f>
        <v>#VALUE!</v>
      </c>
    </row>
    <row r="20" spans="1:13" x14ac:dyDescent="0.3">
      <c r="A20" s="8" t="s">
        <v>628</v>
      </c>
      <c r="K20" s="25">
        <f>IFERROR(IF(K13*1=K19,1,0),1)</f>
        <v>1</v>
      </c>
      <c r="M20" s="150" t="str">
        <f>IF(OR(K20=0,LEN(Formulario!B26)&gt;10),"El número de cédula ingresado no es correcto, favor revisar","")</f>
        <v/>
      </c>
    </row>
    <row r="21" spans="1:13" x14ac:dyDescent="0.3">
      <c r="K21" s="8">
        <f>+K20</f>
        <v>1</v>
      </c>
    </row>
  </sheetData>
  <sheetProtection password="A406" sheet="1" objects="1" scenarios="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9BB67C84-80E0-4FA7-9BA4-9DFB68C03928}">
            <xm:f>OR(K9=0,LEN(Formulario!B8)&gt;10)</xm:f>
            <x14:dxf>
              <fill>
                <patternFill>
                  <bgColor rgb="FFD87EBC"/>
                </patternFill>
              </fill>
            </x14:dxf>
          </x14:cfRule>
          <xm:sqref>M9</xm:sqref>
        </x14:conditionalFormatting>
        <x14:conditionalFormatting xmlns:xm="http://schemas.microsoft.com/office/excel/2006/main">
          <x14:cfRule type="iconSet" priority="5" id="{73EE333A-D438-4397-82A9-D899C3C02F77}">
            <x14:iconSet iconSet="3Symbols2" showValue="0" custom="1">
              <x14:cfvo type="percent">
                <xm:f>0</xm:f>
              </x14:cfvo>
              <x14:cfvo type="num">
                <xm:f>1</xm:f>
              </x14:cfvo>
              <x14:cfvo type="num">
                <xm:f>1</xm:f>
              </x14:cfvo>
              <x14:cfIcon iconSet="3Symbols2" iconId="0"/>
              <x14:cfIcon iconSet="3Symbols2" iconId="2"/>
              <x14:cfIcon iconSet="3Symbols2" iconId="2"/>
            </x14:iconSet>
          </x14:cfRule>
          <xm:sqref>K9</xm:sqref>
        </x14:conditionalFormatting>
        <x14:conditionalFormatting xmlns:xm="http://schemas.microsoft.com/office/excel/2006/main">
          <x14:cfRule type="iconSet" priority="3" id="{4436DAEB-3BA4-4BE7-A100-72D5D19976AF}">
            <x14:iconSet iconSet="3Symbols2" showValue="0" custom="1">
              <x14:cfvo type="percent">
                <xm:f>0</xm:f>
              </x14:cfvo>
              <x14:cfvo type="num">
                <xm:f>1</xm:f>
              </x14:cfvo>
              <x14:cfvo type="num">
                <xm:f>1</xm:f>
              </x14:cfvo>
              <x14:cfIcon iconSet="3Symbols2" iconId="0"/>
              <x14:cfIcon iconSet="3Symbols2" iconId="2"/>
              <x14:cfIcon iconSet="3Symbols2" iconId="2"/>
            </x14:iconSet>
          </x14:cfRule>
          <xm:sqref>K20</xm:sqref>
        </x14:conditionalFormatting>
        <x14:conditionalFormatting xmlns:xm="http://schemas.microsoft.com/office/excel/2006/main">
          <x14:cfRule type="expression" priority="1" id="{59EB2B9B-7D71-4555-B6E0-6FF87A0FA4DF}">
            <xm:f>OR(K20=0,LEN(Formulario!B26)&gt;10)</xm:f>
            <x14:dxf>
              <fill>
                <patternFill>
                  <bgColor rgb="FFD87EBC"/>
                </patternFill>
              </fill>
            </x14:dxf>
          </x14:cfRule>
          <xm:sqref>M20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39</vt:i4>
      </vt:variant>
    </vt:vector>
  </HeadingPairs>
  <TitlesOfParts>
    <vt:vector size="43" baseType="lpstr">
      <vt:lpstr>Instrucciones</vt:lpstr>
      <vt:lpstr>Formulario</vt:lpstr>
      <vt:lpstr>BDD</vt:lpstr>
      <vt:lpstr>valida-ci</vt:lpstr>
      <vt:lpstr>Formulario!Área_de_impresión</vt:lpstr>
      <vt:lpstr>op_1_07</vt:lpstr>
      <vt:lpstr>op_1_18</vt:lpstr>
      <vt:lpstr>op_1_19</vt:lpstr>
      <vt:lpstr>op_1_20</vt:lpstr>
      <vt:lpstr>op_1_21</vt:lpstr>
      <vt:lpstr>op_1_22</vt:lpstr>
      <vt:lpstr>op_1_25</vt:lpstr>
      <vt:lpstr>op_1_26</vt:lpstr>
      <vt:lpstr>op_1_27</vt:lpstr>
      <vt:lpstr>op_11_05</vt:lpstr>
      <vt:lpstr>op_2_12</vt:lpstr>
      <vt:lpstr>op_2_18</vt:lpstr>
      <vt:lpstr>op_2_19</vt:lpstr>
      <vt:lpstr>op_3_18</vt:lpstr>
      <vt:lpstr>op_3_22</vt:lpstr>
      <vt:lpstr>op_3_26</vt:lpstr>
      <vt:lpstr>op_41_01</vt:lpstr>
      <vt:lpstr>op_42_01</vt:lpstr>
      <vt:lpstr>op_44_01</vt:lpstr>
      <vt:lpstr>op_52_01</vt:lpstr>
      <vt:lpstr>op_52_04</vt:lpstr>
      <vt:lpstr>op_52_05</vt:lpstr>
      <vt:lpstr>op_53_02</vt:lpstr>
      <vt:lpstr>op_53_04</vt:lpstr>
      <vt:lpstr>op_53_06</vt:lpstr>
      <vt:lpstr>op_53_08</vt:lpstr>
      <vt:lpstr>op_54_02</vt:lpstr>
      <vt:lpstr>op_54_04</vt:lpstr>
      <vt:lpstr>op_54_06</vt:lpstr>
      <vt:lpstr>op_54_08</vt:lpstr>
      <vt:lpstr>op_57_a_01</vt:lpstr>
      <vt:lpstr>op_57_a_04</vt:lpstr>
      <vt:lpstr>op_57_a_07</vt:lpstr>
      <vt:lpstr>op_6_01</vt:lpstr>
      <vt:lpstr>op_6_04</vt:lpstr>
      <vt:lpstr>op_61_01</vt:lpstr>
      <vt:lpstr>op_7_04</vt:lpstr>
      <vt:lpstr>op_7_99</vt:lpstr>
    </vt:vector>
  </TitlesOfParts>
  <Manager>DCH</Manager>
  <Company>AnalitikaCorp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Precalificación de Crédito Hipotecario</dc:title>
  <dc:creator>AnalitikaCorp; DCH</dc:creator>
  <cp:keywords>PCH, GCH; Análisis; Productos</cp:keywords>
  <dc:description>Versión 5.1.0</dc:description>
  <cp:lastModifiedBy>Daniel Chiriboga N.</cp:lastModifiedBy>
  <cp:lastPrinted>2018-10-16T18:37:04Z</cp:lastPrinted>
  <dcterms:created xsi:type="dcterms:W3CDTF">2017-04-27T02:39:26Z</dcterms:created>
  <dcterms:modified xsi:type="dcterms:W3CDTF">2018-10-16T18:43:16Z</dcterms:modified>
  <cp:category>Análisis</cp:category>
  <cp:version>5.1.0</cp:version>
</cp:coreProperties>
</file>